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-80" yWindow="-440" windowWidth="28800" windowHeight="18000" tabRatio="500"/>
  </bookViews>
  <sheets>
    <sheet name="GPA calculator" sheetId="1" r:id="rId1"/>
    <sheet name="LetNum" sheetId="4" r:id="rId2"/>
    <sheet name="Credit Requirement " sheetId="5" r:id="rId3"/>
    <sheet name="passwords" sheetId="2" r:id="rId4"/>
    <sheet name="acad. standing" sheetId="3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C8" i="1"/>
  <c r="D7" i="1"/>
  <c r="D8" i="1"/>
  <c r="I8" i="1"/>
  <c r="C9" i="1"/>
  <c r="D9" i="1"/>
  <c r="I5" i="1"/>
  <c r="M22" i="1"/>
  <c r="T15" i="1"/>
  <c r="K4" i="1"/>
  <c r="T31" i="1"/>
  <c r="U32" i="1"/>
  <c r="T33" i="1"/>
  <c r="U33" i="1"/>
  <c r="V31" i="1"/>
  <c r="K13" i="1"/>
  <c r="C16" i="1"/>
  <c r="C17" i="1"/>
  <c r="D16" i="1"/>
  <c r="D17" i="1"/>
  <c r="E16" i="1"/>
  <c r="E17" i="1"/>
  <c r="F16" i="1"/>
  <c r="F17" i="1"/>
  <c r="G16" i="1"/>
  <c r="G17" i="1"/>
  <c r="H16" i="1"/>
  <c r="H17" i="1"/>
  <c r="I17" i="1"/>
  <c r="C18" i="1"/>
  <c r="D18" i="1"/>
  <c r="E18" i="1"/>
  <c r="F18" i="1"/>
  <c r="G18" i="1"/>
  <c r="H18" i="1"/>
  <c r="I14" i="1"/>
  <c r="T3" i="1"/>
  <c r="K31" i="1"/>
  <c r="K64" i="1"/>
  <c r="K22" i="1"/>
  <c r="K40" i="1"/>
  <c r="K49" i="1"/>
  <c r="E7" i="1"/>
  <c r="E8" i="1"/>
  <c r="F7" i="1"/>
  <c r="F8" i="1"/>
  <c r="G7" i="1"/>
  <c r="G8" i="1"/>
  <c r="H7" i="1"/>
  <c r="H8" i="1"/>
  <c r="E9" i="1"/>
  <c r="F9" i="1"/>
  <c r="G9" i="1"/>
  <c r="H9" i="1"/>
  <c r="G25" i="1"/>
  <c r="G26" i="1"/>
  <c r="F25" i="1"/>
  <c r="F26" i="1"/>
  <c r="E25" i="1"/>
  <c r="E26" i="1"/>
  <c r="D25" i="1"/>
  <c r="D26" i="1"/>
  <c r="C25" i="1"/>
  <c r="C26" i="1"/>
  <c r="H25" i="1"/>
  <c r="H26" i="1"/>
  <c r="I26" i="1"/>
  <c r="G27" i="1"/>
  <c r="F27" i="1"/>
  <c r="E27" i="1"/>
  <c r="D27" i="1"/>
  <c r="C27" i="1"/>
  <c r="H27" i="1"/>
  <c r="I23" i="1"/>
  <c r="C61" i="1"/>
  <c r="C62" i="1"/>
  <c r="D61" i="1"/>
  <c r="D62" i="1"/>
  <c r="B61" i="1"/>
  <c r="C63" i="1"/>
  <c r="D63" i="1"/>
  <c r="B62" i="1"/>
  <c r="C34" i="1"/>
  <c r="C35" i="1"/>
  <c r="D34" i="1"/>
  <c r="D35" i="1"/>
  <c r="E34" i="1"/>
  <c r="E35" i="1"/>
  <c r="F34" i="1"/>
  <c r="F35" i="1"/>
  <c r="G34" i="1"/>
  <c r="G35" i="1"/>
  <c r="H34" i="1"/>
  <c r="H35" i="1"/>
  <c r="I35" i="1"/>
  <c r="C36" i="1"/>
  <c r="D36" i="1"/>
  <c r="E36" i="1"/>
  <c r="F36" i="1"/>
  <c r="G36" i="1"/>
  <c r="H36" i="1"/>
  <c r="I32" i="1"/>
  <c r="C43" i="1"/>
  <c r="C44" i="1"/>
  <c r="D43" i="1"/>
  <c r="D44" i="1"/>
  <c r="E43" i="1"/>
  <c r="E44" i="1"/>
  <c r="F43" i="1"/>
  <c r="F44" i="1"/>
  <c r="G43" i="1"/>
  <c r="G44" i="1"/>
  <c r="H43" i="1"/>
  <c r="H44" i="1"/>
  <c r="I44" i="1"/>
  <c r="C52" i="1"/>
  <c r="C53" i="1"/>
  <c r="D52" i="1"/>
  <c r="D53" i="1"/>
  <c r="E52" i="1"/>
  <c r="E53" i="1"/>
  <c r="F52" i="1"/>
  <c r="F53" i="1"/>
  <c r="G52" i="1"/>
  <c r="G53" i="1"/>
  <c r="H52" i="1"/>
  <c r="H53" i="1"/>
  <c r="I53" i="1"/>
  <c r="G61" i="1"/>
  <c r="G62" i="1"/>
  <c r="H61" i="1"/>
  <c r="H62" i="1"/>
  <c r="F61" i="1"/>
  <c r="C45" i="1"/>
  <c r="D45" i="1"/>
  <c r="E45" i="1"/>
  <c r="F45" i="1"/>
  <c r="G45" i="1"/>
  <c r="H45" i="1"/>
  <c r="I41" i="1"/>
  <c r="C54" i="1"/>
  <c r="D54" i="1"/>
  <c r="E54" i="1"/>
  <c r="F54" i="1"/>
  <c r="G54" i="1"/>
  <c r="H54" i="1"/>
  <c r="I50" i="1"/>
  <c r="G63" i="1"/>
  <c r="H63" i="1"/>
  <c r="F62" i="1"/>
  <c r="T14" i="1"/>
  <c r="T11" i="1"/>
  <c r="L13" i="1"/>
  <c r="L64" i="1"/>
  <c r="J14" i="1"/>
  <c r="M28" i="1"/>
  <c r="N28" i="1"/>
  <c r="L4" i="1"/>
  <c r="L22" i="1"/>
  <c r="L49" i="1"/>
  <c r="L40" i="1"/>
  <c r="L31" i="1"/>
  <c r="J5" i="1"/>
  <c r="H64" i="1"/>
  <c r="D64" i="1"/>
  <c r="J50" i="1"/>
  <c r="J41" i="1"/>
  <c r="J32" i="1"/>
  <c r="J23" i="1"/>
  <c r="M20" i="1"/>
</calcChain>
</file>

<file path=xl/sharedStrings.xml><?xml version="1.0" encoding="utf-8"?>
<sst xmlns="http://schemas.openxmlformats.org/spreadsheetml/2006/main" count="110" uniqueCount="82">
  <si>
    <t>TOTAL CR</t>
  </si>
  <si>
    <t xml:space="preserve">Credits </t>
  </si>
  <si>
    <t xml:space="preserve">Grade </t>
  </si>
  <si>
    <t>A</t>
  </si>
  <si>
    <t>A-</t>
  </si>
  <si>
    <t>B+</t>
  </si>
  <si>
    <t>B</t>
  </si>
  <si>
    <t>B-</t>
  </si>
  <si>
    <t>C+</t>
  </si>
  <si>
    <t>C-</t>
  </si>
  <si>
    <t>C</t>
  </si>
  <si>
    <t>D+</t>
  </si>
  <si>
    <t>D</t>
  </si>
  <si>
    <t>D-</t>
  </si>
  <si>
    <t>F</t>
  </si>
  <si>
    <t>Lett / Num</t>
  </si>
  <si>
    <t>"Credit"</t>
  </si>
  <si>
    <t>"Grade"</t>
  </si>
  <si>
    <t>HELP</t>
  </si>
  <si>
    <t>Torts</t>
  </si>
  <si>
    <t>Civ Pro</t>
  </si>
  <si>
    <t>GPA</t>
  </si>
  <si>
    <t>Contracts 1</t>
  </si>
  <si>
    <t>Crim</t>
  </si>
  <si>
    <t>Contracts 2</t>
  </si>
  <si>
    <t>ACADEMIC STANDING POLICIES AND PROCEDURES</t>
  </si>
  <si>
    <t>Summer Session 2</t>
  </si>
  <si>
    <t>Summer Session 1</t>
  </si>
  <si>
    <t>S 2</t>
  </si>
  <si>
    <t>S 1</t>
  </si>
  <si>
    <t>!</t>
  </si>
  <si>
    <t>*this is the password required to make any changes to sheets within this workbook.  Sheets are locked to prevent accidental changes to formulas.</t>
  </si>
  <si>
    <t>Research 1</t>
  </si>
  <si>
    <t>Research 2</t>
  </si>
  <si>
    <t>First Semester</t>
  </si>
  <si>
    <t>Second Semester</t>
  </si>
  <si>
    <t>Third Semester</t>
  </si>
  <si>
    <t>Fourth Semester</t>
  </si>
  <si>
    <t>Fifth Semester</t>
  </si>
  <si>
    <t>Sixth Semester</t>
  </si>
  <si>
    <r>
      <rPr>
        <b/>
        <sz val="16"/>
        <color theme="1"/>
        <rFont val="Calibri"/>
        <scheme val="minor"/>
      </rPr>
      <t xml:space="preserve"> </t>
    </r>
    <r>
      <rPr>
        <b/>
        <sz val="18"/>
        <color theme="1"/>
        <rFont val="Calibri"/>
        <scheme val="minor"/>
      </rPr>
      <t xml:space="preserve">NOTE: </t>
    </r>
    <r>
      <rPr>
        <sz val="14"/>
        <color theme="1"/>
        <rFont val="Calibri"/>
        <scheme val="minor"/>
      </rPr>
      <t/>
    </r>
  </si>
  <si>
    <t>add proper credit counter</t>
  </si>
  <si>
    <r>
      <t>Enter '</t>
    </r>
    <r>
      <rPr>
        <u/>
        <sz val="13"/>
        <color theme="1"/>
        <rFont val="Calibri"/>
        <scheme val="minor"/>
      </rPr>
      <t xml:space="preserve"> CR </t>
    </r>
    <r>
      <rPr>
        <sz val="13"/>
        <color theme="1"/>
        <rFont val="Calibri"/>
        <scheme val="minor"/>
      </rPr>
      <t>' in 'Grade' row below if credit was received in class taken " Credit/Fail."  Enter ' F ' if no credit / failure.</t>
    </r>
  </si>
  <si>
    <t xml:space="preserve">Click Save </t>
  </si>
  <si>
    <t>*</t>
  </si>
  <si>
    <t>In the 'Confirm Password' dialog box, type the password again, and then click OK.</t>
  </si>
  <si>
    <t>To remove a password, select all contents in the ' Password to open' box, and then press DELETE.</t>
  </si>
  <si>
    <t>In the ' Password to open' box, type a password, and then click OK.</t>
  </si>
  <si>
    <t>On the ' Review ' tab, under  ' Protection', click 'Passwords'</t>
  </si>
  <si>
    <t>Current password to open: "gpa"</t>
  </si>
  <si>
    <t>How to change/add password to open this excel file (at least in Office for Mac 2011)</t>
  </si>
  <si>
    <t>Evidence</t>
  </si>
  <si>
    <t>Class Name</t>
  </si>
  <si>
    <t>: Change class names as needed for easy tracking</t>
  </si>
  <si>
    <t>: Enter the amount of credit hours for matching class</t>
  </si>
  <si>
    <t>: Red cell in 'GPA' field indicates academic probation</t>
  </si>
  <si>
    <t>: Enter the letter grade for matching class (see 'LetNum' sheet for conversion)</t>
  </si>
  <si>
    <t>Crim. Pro.</t>
  </si>
  <si>
    <t>UCC</t>
  </si>
  <si>
    <t>Net Law</t>
  </si>
  <si>
    <t>Pub. Ben.</t>
  </si>
  <si>
    <t>Pub. Inst</t>
  </si>
  <si>
    <t>Property</t>
  </si>
  <si>
    <t>Int. Prop.</t>
  </si>
  <si>
    <t>Page end… Nothing Below</t>
  </si>
  <si>
    <t>NY Practice</t>
  </si>
  <si>
    <t xml:space="preserve">__________ SCHOOL OF LAW </t>
  </si>
  <si>
    <t>*Format for your School's Letter to Number correlation to ensure accurate GPA calculation if different from that which is currently keyed here.</t>
  </si>
  <si>
    <t>Password to modify formulas:   " lsgpa "</t>
  </si>
  <si>
    <t>Author:Writer - Thealienpebble.com</t>
  </si>
  <si>
    <t>Fam. Law</t>
  </si>
  <si>
    <t>Leg. Writ. 1</t>
  </si>
  <si>
    <t>Leg. Writ. 2</t>
  </si>
  <si>
    <t>Con. Law 2</t>
  </si>
  <si>
    <t>Con Law 1</t>
  </si>
  <si>
    <t>Clinic 1</t>
  </si>
  <si>
    <t>Clinic 2</t>
  </si>
  <si>
    <t>Clinic 3</t>
  </si>
  <si>
    <t>*Enter the amount of credits required to graduate from your institution if different from that which is currently keyed here.</t>
  </si>
  <si>
    <t>Credit Requirement</t>
  </si>
  <si>
    <t>Corps.</t>
  </si>
  <si>
    <t xml:space="preserve">WORKBOOK UPDATED: 10/2013 (Ver. 5.3b)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</si>
</sst>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2"/>
      <color theme="0" tint="-0.34998626667073579"/>
      <name val="Calibri"/>
      <scheme val="minor"/>
    </font>
    <font>
      <u/>
      <sz val="12"/>
      <color theme="0" tint="-0.34998626667073579"/>
      <name val="Calibri"/>
      <scheme val="minor"/>
    </font>
    <font>
      <sz val="12"/>
      <color rgb="FF000000"/>
      <name val="Calibri"/>
      <family val="2"/>
      <scheme val="minor"/>
    </font>
    <font>
      <b/>
      <sz val="22"/>
      <color theme="1"/>
      <name val="Calibri"/>
      <scheme val="minor"/>
    </font>
    <font>
      <b/>
      <sz val="12"/>
      <color theme="0" tint="-0.34998626667073579"/>
      <name val="Calibri"/>
      <scheme val="minor"/>
    </font>
    <font>
      <sz val="10"/>
      <color theme="1"/>
      <name val="Calibri"/>
      <scheme val="minor"/>
    </font>
    <font>
      <b/>
      <sz val="28"/>
      <color theme="4" tint="-0.249977111117893"/>
      <name val="Calibri"/>
      <scheme val="minor"/>
    </font>
    <font>
      <b/>
      <sz val="16"/>
      <name val="Calibri"/>
      <scheme val="minor"/>
    </font>
    <font>
      <sz val="16"/>
      <name val="Calibri"/>
      <scheme val="minor"/>
    </font>
    <font>
      <sz val="10"/>
      <name val="Calibri"/>
      <scheme val="minor"/>
    </font>
    <font>
      <sz val="12"/>
      <name val="Calibri"/>
      <scheme val="minor"/>
    </font>
    <font>
      <u/>
      <sz val="10"/>
      <name val="Calibri"/>
      <scheme val="minor"/>
    </font>
    <font>
      <sz val="11"/>
      <color theme="0"/>
      <name val="Helvetica"/>
    </font>
    <font>
      <sz val="12"/>
      <color theme="0"/>
      <name val="Calibri"/>
      <family val="2"/>
      <scheme val="minor"/>
    </font>
    <font>
      <sz val="10"/>
      <color theme="0" tint="-0.499984740745262"/>
      <name val="Calibri"/>
      <scheme val="minor"/>
    </font>
    <font>
      <u/>
      <sz val="12"/>
      <color theme="0" tint="-0.499984740745262"/>
      <name val="Calibri"/>
      <scheme val="minor"/>
    </font>
    <font>
      <sz val="12"/>
      <color theme="0" tint="-0.499984740745262"/>
      <name val="Calibri"/>
      <scheme val="minor"/>
    </font>
    <font>
      <sz val="10"/>
      <color theme="0" tint="-0.34998626667073579"/>
      <name val="Calibri"/>
      <scheme val="minor"/>
    </font>
    <font>
      <b/>
      <sz val="12"/>
      <color theme="0" tint="-0.249977111117893"/>
      <name val="Calibri"/>
      <scheme val="minor"/>
    </font>
    <font>
      <sz val="12"/>
      <color theme="0" tint="-0.249977111117893"/>
      <name val="Calibri"/>
      <scheme val="minor"/>
    </font>
    <font>
      <sz val="13"/>
      <color theme="1"/>
      <name val="Monotype Corsiva"/>
    </font>
    <font>
      <sz val="50"/>
      <color rgb="FF0000FF"/>
      <name val="Times New Roman"/>
    </font>
    <font>
      <b/>
      <sz val="40"/>
      <color rgb="FFFF0000"/>
      <name val="Times New Roman"/>
    </font>
    <font>
      <b/>
      <sz val="26"/>
      <color rgb="FFFF0000"/>
      <name val="Times New Roman"/>
    </font>
    <font>
      <b/>
      <sz val="14"/>
      <name val="Cambria"/>
      <scheme val="major"/>
    </font>
    <font>
      <b/>
      <sz val="12"/>
      <color theme="1"/>
      <name val="Calibri"/>
      <family val="2"/>
      <scheme val="minor"/>
    </font>
    <font>
      <b/>
      <sz val="26"/>
      <color theme="0"/>
      <name val="Times New Roman"/>
    </font>
    <font>
      <u/>
      <sz val="14"/>
      <color theme="0" tint="-0.499984740745262"/>
      <name val="Calibri"/>
      <scheme val="minor"/>
    </font>
    <font>
      <sz val="14"/>
      <color theme="1"/>
      <name val="Calibri"/>
      <scheme val="minor"/>
    </font>
    <font>
      <b/>
      <sz val="36"/>
      <color theme="0"/>
      <name val="Cambria"/>
      <scheme val="major"/>
    </font>
    <font>
      <b/>
      <sz val="36"/>
      <color theme="1"/>
      <name val="Cambria"/>
      <scheme val="major"/>
    </font>
    <font>
      <b/>
      <sz val="22"/>
      <color theme="0"/>
      <name val="Calibri"/>
      <scheme val="minor"/>
    </font>
    <font>
      <b/>
      <sz val="14"/>
      <color theme="6" tint="-0.249977111117893"/>
      <name val="Calibri"/>
      <scheme val="minor"/>
    </font>
    <font>
      <sz val="12"/>
      <color theme="6" tint="-0.249977111117893"/>
      <name val="Calibri"/>
      <scheme val="minor"/>
    </font>
    <font>
      <b/>
      <sz val="12"/>
      <color theme="2" tint="-0.499984740745262"/>
      <name val="Calibri"/>
      <scheme val="minor"/>
    </font>
    <font>
      <sz val="12"/>
      <color theme="2" tint="-0.499984740745262"/>
      <name val="Calibri"/>
      <scheme val="minor"/>
    </font>
    <font>
      <b/>
      <sz val="18"/>
      <color theme="1"/>
      <name val="Calibri"/>
      <scheme val="minor"/>
    </font>
    <font>
      <sz val="12"/>
      <color theme="0" tint="-0.14999847407452621"/>
      <name val="Calibri"/>
      <scheme val="minor"/>
    </font>
    <font>
      <sz val="12"/>
      <color rgb="FF8D2923"/>
      <name val="Calibri"/>
      <scheme val="minor"/>
    </font>
    <font>
      <sz val="13"/>
      <color theme="1"/>
      <name val="Calibri"/>
      <scheme val="minor"/>
    </font>
    <font>
      <u/>
      <sz val="13"/>
      <color theme="1"/>
      <name val="Calibri"/>
      <scheme val="minor"/>
    </font>
    <font>
      <sz val="11"/>
      <color theme="1" tint="0.34998626667073579"/>
      <name val="Calibri"/>
      <scheme val="minor"/>
    </font>
    <font>
      <sz val="12"/>
      <color theme="1" tint="0.34998626667073579"/>
      <name val="Calibri"/>
      <scheme val="minor"/>
    </font>
    <font>
      <sz val="220"/>
      <color theme="0" tint="-0.14999847407452621"/>
      <name val="Calibri"/>
      <scheme val="minor"/>
    </font>
    <font>
      <sz val="220"/>
      <color theme="1"/>
      <name val="Calibri"/>
      <scheme val="minor"/>
    </font>
    <font>
      <u/>
      <sz val="26"/>
      <color theme="0"/>
      <name val="Calibri"/>
      <scheme val="minor"/>
    </font>
    <font>
      <sz val="14"/>
      <color theme="0" tint="-0.499984740745262"/>
      <name val="Calibri"/>
      <scheme val="minor"/>
    </font>
    <font>
      <b/>
      <sz val="14"/>
      <color theme="1"/>
      <name val="Calibri"/>
      <scheme val="minor"/>
    </font>
    <font>
      <u/>
      <sz val="16"/>
      <color theme="1"/>
      <name val="Calibri"/>
      <scheme val="minor"/>
    </font>
    <font>
      <u/>
      <sz val="12"/>
      <color theme="1"/>
      <name val="Calibri"/>
      <scheme val="minor"/>
    </font>
    <font>
      <sz val="11"/>
      <name val="Calibri"/>
      <scheme val="minor"/>
    </font>
    <font>
      <u/>
      <sz val="11"/>
      <color theme="10"/>
      <name val="Calibri"/>
      <scheme val="minor"/>
    </font>
    <font>
      <i/>
      <sz val="12"/>
      <color theme="0" tint="-0.499984740745262"/>
      <name val="Monotype Corsiva"/>
    </font>
    <font>
      <sz val="11"/>
      <color theme="0" tint="-0.34998626667073579"/>
      <name val="Calibri"/>
      <scheme val="minor"/>
    </font>
    <font>
      <sz val="8"/>
      <name val="Calibri"/>
      <family val="2"/>
      <scheme val="minor"/>
    </font>
    <font>
      <sz val="72"/>
      <color theme="2" tint="-0.749992370372631"/>
      <name val="Calibri"/>
      <scheme val="minor"/>
    </font>
    <font>
      <u/>
      <sz val="16"/>
      <color theme="0" tint="-0.499984740745262"/>
      <name val="Calibri"/>
      <scheme val="minor"/>
    </font>
    <font>
      <sz val="16"/>
      <color theme="0" tint="-0.499984740745262"/>
      <name val="Calibri"/>
      <scheme val="minor"/>
    </font>
    <font>
      <sz val="16"/>
      <color theme="1"/>
      <name val="Calibri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CCFFCC"/>
        <bgColor indexed="64"/>
      </patternFill>
    </fill>
    <fill>
      <patternFill patternType="darkUp">
        <fgColor theme="0"/>
        <bgColor theme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14999847407452621"/>
        <bgColor theme="9" tint="0.79998168889431442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B1C5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8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theme="0" tint="-0.249977111117893"/>
      </right>
      <top/>
      <bottom style="thin">
        <color auto="1"/>
      </bottom>
      <diagonal/>
    </border>
    <border>
      <left style="dotted">
        <color theme="0" tint="-0.249977111117893"/>
      </left>
      <right style="dotted">
        <color theme="0" tint="-0.249977111117893"/>
      </right>
      <top/>
      <bottom style="thin">
        <color auto="1"/>
      </bottom>
      <diagonal/>
    </border>
    <border>
      <left style="dotted">
        <color theme="0" tint="-0.249977111117893"/>
      </left>
      <right style="thin">
        <color auto="1"/>
      </right>
      <top/>
      <bottom style="thin">
        <color auto="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/>
      <top/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dashed">
        <color auto="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auto="1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18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6">
    <xf numFmtId="0" fontId="0" fillId="0" borderId="0" xfId="0"/>
    <xf numFmtId="0" fontId="0" fillId="2" borderId="5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8" xfId="0" applyFill="1" applyBorder="1"/>
    <xf numFmtId="0" fontId="0" fillId="3" borderId="10" xfId="0" applyFill="1" applyBorder="1" applyAlignment="1">
      <alignment horizontal="right"/>
    </xf>
    <xf numFmtId="0" fontId="0" fillId="6" borderId="11" xfId="0" applyFill="1" applyBorder="1" applyAlignment="1">
      <alignment horizontal="center"/>
    </xf>
    <xf numFmtId="0" fontId="0" fillId="6" borderId="10" xfId="0" applyFill="1" applyBorder="1"/>
    <xf numFmtId="0" fontId="0" fillId="4" borderId="11" xfId="0" applyFill="1" applyBorder="1" applyAlignment="1">
      <alignment horizontal="right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8" borderId="4" xfId="0" applyFill="1" applyBorder="1"/>
    <xf numFmtId="0" fontId="0" fillId="8" borderId="0" xfId="0" applyFill="1" applyBorder="1"/>
    <xf numFmtId="0" fontId="4" fillId="8" borderId="0" xfId="0" applyFont="1" applyFill="1" applyBorder="1"/>
    <xf numFmtId="0" fontId="6" fillId="9" borderId="5" xfId="0" applyFont="1" applyFill="1" applyBorder="1"/>
    <xf numFmtId="0" fontId="6" fillId="10" borderId="11" xfId="0" applyFont="1" applyFill="1" applyBorder="1" applyAlignment="1">
      <alignment horizontal="right"/>
    </xf>
    <xf numFmtId="0" fontId="6" fillId="12" borderId="10" xfId="0" applyFont="1" applyFill="1" applyBorder="1" applyAlignment="1">
      <alignment horizontal="right"/>
    </xf>
    <xf numFmtId="0" fontId="6" fillId="11" borderId="10" xfId="0" applyFont="1" applyFill="1" applyBorder="1"/>
    <xf numFmtId="0" fontId="0" fillId="6" borderId="12" xfId="0" applyFill="1" applyBorder="1"/>
    <xf numFmtId="0" fontId="0" fillId="2" borderId="0" xfId="0" applyFill="1" applyBorder="1"/>
    <xf numFmtId="0" fontId="8" fillId="13" borderId="1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0" fillId="5" borderId="0" xfId="0" applyFill="1"/>
    <xf numFmtId="0" fontId="0" fillId="14" borderId="0" xfId="0" applyFill="1" applyBorder="1"/>
    <xf numFmtId="0" fontId="0" fillId="14" borderId="5" xfId="0" applyFill="1" applyBorder="1"/>
    <xf numFmtId="0" fontId="0" fillId="14" borderId="7" xfId="0" applyFill="1" applyBorder="1"/>
    <xf numFmtId="0" fontId="0" fillId="14" borderId="8" xfId="0" applyFill="1" applyBorder="1"/>
    <xf numFmtId="0" fontId="0" fillId="15" borderId="0" xfId="0" applyFill="1"/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16" borderId="0" xfId="0" applyFill="1"/>
    <xf numFmtId="0" fontId="13" fillId="16" borderId="0" xfId="0" applyFont="1" applyFill="1"/>
    <xf numFmtId="0" fontId="14" fillId="16" borderId="0" xfId="0" applyFont="1" applyFill="1"/>
    <xf numFmtId="0" fontId="0" fillId="17" borderId="0" xfId="0" applyFill="1"/>
    <xf numFmtId="0" fontId="0" fillId="17" borderId="0" xfId="0" applyFill="1" applyBorder="1"/>
    <xf numFmtId="0" fontId="18" fillId="5" borderId="6" xfId="0" applyFont="1" applyFill="1" applyBorder="1" applyAlignment="1">
      <alignment horizontal="right"/>
    </xf>
    <xf numFmtId="0" fontId="0" fillId="5" borderId="0" xfId="0" applyFill="1" applyBorder="1" applyAlignment="1">
      <alignment vertical="top"/>
    </xf>
    <xf numFmtId="0" fontId="0" fillId="5" borderId="0" xfId="0" applyFill="1" applyAlignment="1">
      <alignment vertical="top"/>
    </xf>
    <xf numFmtId="0" fontId="0" fillId="16" borderId="0" xfId="0" applyFill="1" applyAlignment="1">
      <alignment vertical="top"/>
    </xf>
    <xf numFmtId="0" fontId="0" fillId="0" borderId="0" xfId="0" applyAlignment="1">
      <alignment vertical="top"/>
    </xf>
    <xf numFmtId="0" fontId="0" fillId="16" borderId="1" xfId="0" applyFill="1" applyBorder="1"/>
    <xf numFmtId="0" fontId="0" fillId="16" borderId="2" xfId="0" applyFill="1" applyBorder="1"/>
    <xf numFmtId="0" fontId="0" fillId="16" borderId="0" xfId="0" applyFill="1" applyBorder="1"/>
    <xf numFmtId="0" fontId="0" fillId="16" borderId="4" xfId="0" applyFill="1" applyBorder="1"/>
    <xf numFmtId="0" fontId="0" fillId="16" borderId="5" xfId="0" applyFill="1" applyBorder="1"/>
    <xf numFmtId="0" fontId="0" fillId="16" borderId="0" xfId="0" applyFill="1" applyBorder="1" applyAlignment="1">
      <alignment vertical="top"/>
    </xf>
    <xf numFmtId="0" fontId="3" fillId="16" borderId="0" xfId="0" applyFont="1" applyFill="1" applyBorder="1" applyAlignment="1">
      <alignment horizontal="center" vertical="center"/>
    </xf>
    <xf numFmtId="0" fontId="0" fillId="16" borderId="4" xfId="0" applyFill="1" applyBorder="1" applyAlignment="1">
      <alignment vertical="top"/>
    </xf>
    <xf numFmtId="0" fontId="0" fillId="16" borderId="5" xfId="0" applyFill="1" applyBorder="1" applyAlignment="1">
      <alignment vertical="top"/>
    </xf>
    <xf numFmtId="0" fontId="18" fillId="16" borderId="6" xfId="0" applyFont="1" applyFill="1" applyBorder="1"/>
    <xf numFmtId="0" fontId="18" fillId="16" borderId="7" xfId="0" applyFont="1" applyFill="1" applyBorder="1"/>
    <xf numFmtId="0" fontId="0" fillId="16" borderId="7" xfId="0" applyFill="1" applyBorder="1"/>
    <xf numFmtId="0" fontId="0" fillId="16" borderId="8" xfId="0" applyFill="1" applyBorder="1"/>
    <xf numFmtId="0" fontId="18" fillId="16" borderId="0" xfId="0" applyFont="1" applyFill="1" applyBorder="1"/>
    <xf numFmtId="0" fontId="0" fillId="16" borderId="3" xfId="0" applyFill="1" applyBorder="1"/>
    <xf numFmtId="0" fontId="9" fillId="16" borderId="2" xfId="0" applyFont="1" applyFill="1" applyBorder="1"/>
    <xf numFmtId="0" fontId="20" fillId="8" borderId="0" xfId="0" applyFont="1" applyFill="1" applyBorder="1"/>
    <xf numFmtId="0" fontId="18" fillId="16" borderId="7" xfId="0" applyFont="1" applyFill="1" applyBorder="1" applyAlignment="1">
      <alignment horizontal="right"/>
    </xf>
    <xf numFmtId="0" fontId="21" fillId="16" borderId="0" xfId="0" applyFont="1" applyFill="1" applyBorder="1"/>
    <xf numFmtId="0" fontId="17" fillId="19" borderId="14" xfId="0" applyFont="1" applyFill="1" applyBorder="1"/>
    <xf numFmtId="0" fontId="17" fillId="19" borderId="0" xfId="0" applyFont="1" applyFill="1" applyBorder="1"/>
    <xf numFmtId="0" fontId="17" fillId="19" borderId="15" xfId="0" applyFont="1" applyFill="1" applyBorder="1"/>
    <xf numFmtId="0" fontId="25" fillId="16" borderId="0" xfId="0" applyFont="1" applyFill="1" applyAlignment="1">
      <alignment horizontal="center" vertical="center"/>
    </xf>
    <xf numFmtId="0" fontId="9" fillId="14" borderId="0" xfId="0" applyFont="1" applyFill="1" applyBorder="1"/>
    <xf numFmtId="0" fontId="0" fillId="5" borderId="17" xfId="0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0" fontId="27" fillId="5" borderId="17" xfId="0" applyFont="1" applyFill="1" applyBorder="1" applyAlignment="1">
      <alignment horizontal="left" vertical="center"/>
    </xf>
    <xf numFmtId="0" fontId="17" fillId="5" borderId="17" xfId="0" applyFont="1" applyFill="1" applyBorder="1" applyAlignment="1">
      <alignment horizontal="right" vertical="center"/>
    </xf>
    <xf numFmtId="0" fontId="26" fillId="5" borderId="17" xfId="0" applyFont="1" applyFill="1" applyBorder="1" applyAlignment="1">
      <alignment horizontal="left" vertical="center"/>
    </xf>
    <xf numFmtId="0" fontId="29" fillId="5" borderId="17" xfId="0" applyFont="1" applyFill="1" applyBorder="1" applyAlignment="1">
      <alignment horizontal="left" vertical="center"/>
    </xf>
    <xf numFmtId="0" fontId="30" fillId="20" borderId="17" xfId="0" applyFont="1" applyFill="1" applyBorder="1" applyAlignment="1">
      <alignment horizontal="center" vertical="center"/>
    </xf>
    <xf numFmtId="0" fontId="24" fillId="5" borderId="2" xfId="0" applyFont="1" applyFill="1" applyBorder="1" applyAlignment="1" applyProtection="1">
      <alignment horizontal="center"/>
      <protection locked="0"/>
    </xf>
    <xf numFmtId="0" fontId="24" fillId="5" borderId="1" xfId="0" applyFont="1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24" fillId="5" borderId="3" xfId="0" applyFont="1" applyFill="1" applyBorder="1" applyAlignment="1" applyProtection="1">
      <alignment horizontal="center"/>
      <protection locked="0"/>
    </xf>
    <xf numFmtId="0" fontId="0" fillId="16" borderId="6" xfId="0" applyFill="1" applyBorder="1"/>
    <xf numFmtId="0" fontId="0" fillId="21" borderId="2" xfId="0" applyFill="1" applyBorder="1" applyAlignment="1">
      <alignment vertical="top"/>
    </xf>
    <xf numFmtId="0" fontId="0" fillId="21" borderId="3" xfId="0" applyFill="1" applyBorder="1" applyAlignment="1">
      <alignment vertical="top"/>
    </xf>
    <xf numFmtId="0" fontId="0" fillId="21" borderId="13" xfId="0" applyFill="1" applyBorder="1" applyAlignment="1">
      <alignment vertical="top"/>
    </xf>
    <xf numFmtId="0" fontId="6" fillId="22" borderId="2" xfId="0" applyFont="1" applyFill="1" applyBorder="1" applyAlignment="1">
      <alignment vertical="top"/>
    </xf>
    <xf numFmtId="0" fontId="20" fillId="3" borderId="16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42" fillId="25" borderId="16" xfId="0" applyFont="1" applyFill="1" applyBorder="1" applyAlignment="1">
      <alignment horizontal="center"/>
    </xf>
    <xf numFmtId="0" fontId="43" fillId="5" borderId="17" xfId="0" applyFont="1" applyFill="1" applyBorder="1" applyAlignment="1">
      <alignment vertical="center"/>
    </xf>
    <xf numFmtId="0" fontId="0" fillId="16" borderId="0" xfId="0" applyFont="1" applyFill="1"/>
    <xf numFmtId="0" fontId="0" fillId="26" borderId="0" xfId="0" applyFill="1" applyBorder="1"/>
    <xf numFmtId="0" fontId="17" fillId="18" borderId="29" xfId="0" applyFont="1" applyFill="1" applyBorder="1"/>
    <xf numFmtId="0" fontId="45" fillId="18" borderId="28" xfId="0" applyFont="1" applyFill="1" applyBorder="1" applyAlignment="1">
      <alignment vertical="top"/>
    </xf>
    <xf numFmtId="0" fontId="45" fillId="18" borderId="27" xfId="0" applyFont="1" applyFill="1" applyBorder="1" applyAlignment="1">
      <alignment vertical="top"/>
    </xf>
    <xf numFmtId="0" fontId="0" fillId="14" borderId="7" xfId="0" applyFill="1" applyBorder="1" applyAlignment="1">
      <alignment horizontal="right"/>
    </xf>
    <xf numFmtId="2" fontId="0" fillId="5" borderId="0" xfId="0" applyNumberFormat="1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18" fillId="16" borderId="0" xfId="0" applyFont="1" applyFill="1" applyBorder="1" applyAlignment="1">
      <alignment horizontal="right"/>
    </xf>
    <xf numFmtId="0" fontId="0" fillId="16" borderId="31" xfId="0" applyFont="1" applyFill="1" applyBorder="1"/>
    <xf numFmtId="0" fontId="0" fillId="16" borderId="31" xfId="0" applyFont="1" applyFill="1" applyBorder="1" applyAlignment="1">
      <alignment vertical="top"/>
    </xf>
    <xf numFmtId="0" fontId="0" fillId="5" borderId="31" xfId="0" applyFont="1" applyFill="1" applyBorder="1"/>
    <xf numFmtId="0" fontId="0" fillId="16" borderId="31" xfId="0" applyFill="1" applyBorder="1"/>
    <xf numFmtId="0" fontId="0" fillId="16" borderId="31" xfId="0" applyFill="1" applyBorder="1" applyAlignment="1">
      <alignment vertical="top"/>
    </xf>
    <xf numFmtId="0" fontId="0" fillId="16" borderId="25" xfId="0" applyFill="1" applyBorder="1"/>
    <xf numFmtId="0" fontId="0" fillId="16" borderId="32" xfId="0" applyFill="1" applyBorder="1"/>
    <xf numFmtId="0" fontId="41" fillId="16" borderId="31" xfId="0" applyFont="1" applyFill="1" applyBorder="1" applyAlignment="1">
      <alignment horizontal="left" textRotation="30"/>
    </xf>
    <xf numFmtId="0" fontId="0" fillId="16" borderId="0" xfId="0" applyFont="1" applyFill="1" applyBorder="1"/>
    <xf numFmtId="0" fontId="0" fillId="16" borderId="32" xfId="0" applyFont="1" applyFill="1" applyBorder="1"/>
    <xf numFmtId="0" fontId="0" fillId="16" borderId="32" xfId="0" applyFont="1" applyFill="1" applyBorder="1" applyAlignment="1">
      <alignment vertical="top"/>
    </xf>
    <xf numFmtId="0" fontId="0" fillId="16" borderId="32" xfId="0" applyFont="1" applyFill="1" applyBorder="1" applyAlignment="1"/>
    <xf numFmtId="0" fontId="0" fillId="5" borderId="32" xfId="0" applyFont="1" applyFill="1" applyBorder="1"/>
    <xf numFmtId="0" fontId="0" fillId="16" borderId="32" xfId="0" applyFill="1" applyBorder="1" applyAlignment="1">
      <alignment vertical="top"/>
    </xf>
    <xf numFmtId="0" fontId="0" fillId="16" borderId="33" xfId="0" applyFill="1" applyBorder="1"/>
    <xf numFmtId="0" fontId="0" fillId="16" borderId="30" xfId="0" applyFont="1" applyFill="1" applyBorder="1"/>
    <xf numFmtId="0" fontId="0" fillId="2" borderId="0" xfId="0" applyFill="1"/>
    <xf numFmtId="0" fontId="0" fillId="2" borderId="0" xfId="0" applyFill="1" applyAlignment="1">
      <alignment vertical="top"/>
    </xf>
    <xf numFmtId="0" fontId="0" fillId="16" borderId="34" xfId="0" applyFill="1" applyBorder="1"/>
    <xf numFmtId="0" fontId="0" fillId="16" borderId="0" xfId="0" applyFill="1" applyBorder="1" applyAlignment="1">
      <alignment horizontal="right"/>
    </xf>
    <xf numFmtId="0" fontId="31" fillId="8" borderId="0" xfId="0" applyFont="1" applyFill="1" applyBorder="1" applyAlignment="1">
      <alignment horizontal="center"/>
    </xf>
    <xf numFmtId="0" fontId="19" fillId="8" borderId="35" xfId="0" applyFont="1" applyFill="1" applyBorder="1" applyAlignment="1">
      <alignment horizontal="center"/>
    </xf>
    <xf numFmtId="0" fontId="5" fillId="8" borderId="35" xfId="0" applyFont="1" applyFill="1" applyBorder="1" applyAlignment="1">
      <alignment horizontal="center"/>
    </xf>
    <xf numFmtId="0" fontId="0" fillId="8" borderId="35" xfId="0" applyFill="1" applyBorder="1"/>
    <xf numFmtId="0" fontId="0" fillId="8" borderId="36" xfId="0" applyFill="1" applyBorder="1"/>
    <xf numFmtId="0" fontId="0" fillId="8" borderId="37" xfId="0" applyFill="1" applyBorder="1"/>
    <xf numFmtId="0" fontId="54" fillId="16" borderId="0" xfId="0" applyFont="1" applyFill="1" applyAlignment="1">
      <alignment horizontal="right"/>
    </xf>
    <xf numFmtId="0" fontId="55" fillId="16" borderId="0" xfId="37" applyFont="1" applyFill="1"/>
    <xf numFmtId="0" fontId="15" fillId="16" borderId="0" xfId="37" applyFont="1" applyFill="1" applyBorder="1" applyAlignment="1">
      <alignment horizontal="center"/>
    </xf>
    <xf numFmtId="0" fontId="0" fillId="14" borderId="0" xfId="0" applyFill="1" applyBorder="1" applyAlignment="1">
      <alignment horizontal="right"/>
    </xf>
    <xf numFmtId="0" fontId="21" fillId="16" borderId="0" xfId="0" applyFont="1" applyFill="1" applyAlignment="1">
      <alignment horizontal="right"/>
    </xf>
    <xf numFmtId="0" fontId="21" fillId="16" borderId="0" xfId="0" applyFont="1" applyFill="1"/>
    <xf numFmtId="0" fontId="56" fillId="5" borderId="16" xfId="0" applyFont="1" applyFill="1" applyBorder="1" applyAlignment="1">
      <alignment horizontal="center"/>
    </xf>
    <xf numFmtId="0" fontId="57" fillId="16" borderId="0" xfId="0" applyFont="1" applyFill="1" applyAlignment="1">
      <alignment horizontal="center" vertical="top"/>
    </xf>
    <xf numFmtId="0" fontId="0" fillId="5" borderId="0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50" fillId="2" borderId="0" xfId="0" applyFont="1" applyFill="1"/>
    <xf numFmtId="0" fontId="50" fillId="2" borderId="0" xfId="0" applyFont="1" applyFill="1" applyAlignment="1">
      <alignment horizontal="left" vertical="top" shrinkToFit="1"/>
    </xf>
    <xf numFmtId="0" fontId="50" fillId="0" borderId="32" xfId="0" applyFont="1" applyBorder="1" applyAlignment="1">
      <alignment horizontal="left" vertical="top" shrinkToFit="1"/>
    </xf>
    <xf numFmtId="0" fontId="50" fillId="0" borderId="0" xfId="0" applyFont="1" applyAlignment="1">
      <alignment horizontal="left" vertical="top" shrinkToFit="1"/>
    </xf>
    <xf numFmtId="0" fontId="60" fillId="2" borderId="31" xfId="0" applyFont="1" applyFill="1" applyBorder="1" applyAlignment="1">
      <alignment horizontal="right"/>
    </xf>
    <xf numFmtId="0" fontId="52" fillId="0" borderId="31" xfId="0" applyFont="1" applyBorder="1" applyAlignment="1">
      <alignment horizontal="right"/>
    </xf>
    <xf numFmtId="0" fontId="35" fillId="21" borderId="1" xfId="0" applyFont="1" applyFill="1" applyBorder="1" applyAlignment="1">
      <alignment horizontal="center" vertical="center"/>
    </xf>
    <xf numFmtId="0" fontId="35" fillId="21" borderId="6" xfId="0" applyFont="1" applyFill="1" applyBorder="1" applyAlignment="1">
      <alignment horizontal="center" vertical="center"/>
    </xf>
    <xf numFmtId="0" fontId="47" fillId="2" borderId="31" xfId="0" applyFont="1" applyFill="1" applyBorder="1" applyAlignment="1">
      <alignment horizontal="center" vertical="center" shrinkToFit="1"/>
    </xf>
    <xf numFmtId="0" fontId="48" fillId="2" borderId="0" xfId="0" applyFont="1" applyFill="1" applyAlignment="1">
      <alignment horizontal="center" vertical="center" shrinkToFit="1"/>
    </xf>
    <xf numFmtId="0" fontId="48" fillId="2" borderId="32" xfId="0" applyFont="1" applyFill="1" applyBorder="1" applyAlignment="1">
      <alignment horizontal="center" vertical="center" shrinkToFit="1"/>
    </xf>
    <xf numFmtId="0" fontId="48" fillId="2" borderId="31" xfId="0" applyFont="1" applyFill="1" applyBorder="1" applyAlignment="1">
      <alignment horizontal="center" vertical="center" shrinkToFit="1"/>
    </xf>
    <xf numFmtId="0" fontId="41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9" fillId="2" borderId="0" xfId="0" applyFont="1" applyFill="1" applyAlignment="1">
      <alignment horizontal="center"/>
    </xf>
    <xf numFmtId="0" fontId="0" fillId="2" borderId="0" xfId="0" applyFill="1" applyAlignment="1"/>
    <xf numFmtId="0" fontId="36" fillId="22" borderId="9" xfId="0" applyFont="1" applyFill="1" applyBorder="1" applyAlignment="1">
      <alignment horizontal="center" vertical="center"/>
    </xf>
    <xf numFmtId="0" fontId="37" fillId="21" borderId="9" xfId="0" applyFont="1" applyFill="1" applyBorder="1" applyAlignment="1">
      <alignment horizontal="center" vertical="center"/>
    </xf>
    <xf numFmtId="0" fontId="46" fillId="19" borderId="22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61" fillId="2" borderId="32" xfId="0" applyFont="1" applyFill="1" applyBorder="1" applyAlignment="1">
      <alignment horizontal="left" shrinkToFit="1"/>
    </xf>
    <xf numFmtId="0" fontId="62" fillId="0" borderId="32" xfId="0" applyFont="1" applyBorder="1" applyAlignment="1">
      <alignment horizontal="left" shrinkToFit="1"/>
    </xf>
    <xf numFmtId="0" fontId="3" fillId="13" borderId="3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22" fillId="16" borderId="5" xfId="0" applyFont="1" applyFill="1" applyBorder="1" applyAlignment="1">
      <alignment horizontal="right" vertical="center"/>
    </xf>
    <xf numFmtId="0" fontId="22" fillId="16" borderId="8" xfId="0" applyFont="1" applyFill="1" applyBorder="1" applyAlignment="1">
      <alignment horizontal="right" vertical="center"/>
    </xf>
    <xf numFmtId="0" fontId="22" fillId="16" borderId="0" xfId="0" applyFont="1" applyFill="1" applyBorder="1" applyAlignment="1">
      <alignment horizontal="right" vertical="center"/>
    </xf>
    <xf numFmtId="0" fontId="23" fillId="16" borderId="0" xfId="0" applyFont="1" applyFill="1" applyBorder="1" applyAlignment="1">
      <alignment horizontal="right" vertical="center"/>
    </xf>
    <xf numFmtId="0" fontId="50" fillId="2" borderId="31" xfId="0" applyFont="1" applyFill="1" applyBorder="1" applyAlignment="1">
      <alignment horizontal="right" vertical="top"/>
    </xf>
    <xf numFmtId="0" fontId="50" fillId="0" borderId="31" xfId="0" applyFont="1" applyBorder="1" applyAlignment="1">
      <alignment horizontal="right" vertical="top"/>
    </xf>
    <xf numFmtId="0" fontId="7" fillId="24" borderId="1" xfId="0" applyFont="1" applyFill="1" applyBorder="1" applyAlignment="1">
      <alignment horizontal="center" vertical="center"/>
    </xf>
    <xf numFmtId="0" fontId="7" fillId="24" borderId="6" xfId="0" applyFont="1" applyFill="1" applyBorder="1" applyAlignment="1">
      <alignment horizontal="center" vertical="center"/>
    </xf>
    <xf numFmtId="0" fontId="38" fillId="23" borderId="9" xfId="0" applyFont="1" applyFill="1" applyBorder="1" applyAlignment="1">
      <alignment horizontal="center" vertical="center"/>
    </xf>
    <xf numFmtId="0" fontId="39" fillId="24" borderId="13" xfId="0" applyFont="1" applyFill="1" applyBorder="1" applyAlignment="1">
      <alignment horizontal="center" vertical="center"/>
    </xf>
    <xf numFmtId="0" fontId="38" fillId="23" borderId="13" xfId="0" applyFont="1" applyFill="1" applyBorder="1" applyAlignment="1">
      <alignment horizontal="center" vertical="center"/>
    </xf>
    <xf numFmtId="2" fontId="33" fillId="19" borderId="25" xfId="0" applyNumberFormat="1" applyFont="1" applyFill="1" applyBorder="1" applyAlignment="1">
      <alignment horizontal="center" vertical="top"/>
    </xf>
    <xf numFmtId="0" fontId="34" fillId="19" borderId="0" xfId="0" applyFont="1" applyFill="1" applyBorder="1" applyAlignment="1">
      <alignment horizontal="center" vertical="top"/>
    </xf>
    <xf numFmtId="0" fontId="34" fillId="19" borderId="26" xfId="0" applyFont="1" applyFill="1" applyBorder="1" applyAlignment="1">
      <alignment horizontal="center" vertical="top"/>
    </xf>
    <xf numFmtId="0" fontId="34" fillId="19" borderId="25" xfId="0" applyFont="1" applyFill="1" applyBorder="1" applyAlignment="1">
      <alignment horizontal="center" vertical="top"/>
    </xf>
    <xf numFmtId="2" fontId="3" fillId="13" borderId="12" xfId="0" applyNumberFormat="1" applyFont="1" applyFill="1" applyBorder="1" applyAlignment="1">
      <alignment horizontal="center" vertical="center"/>
    </xf>
    <xf numFmtId="2" fontId="3" fillId="13" borderId="10" xfId="0" applyNumberFormat="1" applyFont="1" applyFill="1" applyBorder="1" applyAlignment="1">
      <alignment horizontal="center" vertical="center"/>
    </xf>
    <xf numFmtId="0" fontId="28" fillId="16" borderId="18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vertical="center" wrapText="1"/>
    </xf>
    <xf numFmtId="0" fontId="0" fillId="16" borderId="0" xfId="0" applyFill="1" applyBorder="1" applyAlignment="1">
      <alignment vertical="center" wrapText="1"/>
    </xf>
    <xf numFmtId="0" fontId="36" fillId="21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9" fillId="27" borderId="1" xfId="0" applyFont="1" applyFill="1" applyBorder="1" applyAlignment="1" applyProtection="1">
      <alignment horizontal="center" vertical="center"/>
      <protection locked="0"/>
    </xf>
    <xf numFmtId="0" fontId="59" fillId="27" borderId="3" xfId="0" applyFont="1" applyFill="1" applyBorder="1" applyAlignment="1" applyProtection="1">
      <alignment horizontal="center" vertical="center"/>
      <protection locked="0"/>
    </xf>
    <xf numFmtId="0" fontId="59" fillId="27" borderId="4" xfId="0" applyFont="1" applyFill="1" applyBorder="1" applyAlignment="1" applyProtection="1">
      <alignment horizontal="center" vertical="center"/>
      <protection locked="0"/>
    </xf>
    <xf numFmtId="0" fontId="59" fillId="27" borderId="5" xfId="0" applyFont="1" applyFill="1" applyBorder="1" applyAlignment="1" applyProtection="1">
      <alignment horizontal="center" vertical="center"/>
      <protection locked="0"/>
    </xf>
    <xf numFmtId="0" fontId="59" fillId="27" borderId="6" xfId="0" applyFont="1" applyFill="1" applyBorder="1" applyAlignment="1" applyProtection="1">
      <alignment horizontal="center" vertical="center"/>
      <protection locked="0"/>
    </xf>
    <xf numFmtId="0" fontId="59" fillId="27" borderId="8" xfId="0" applyFont="1" applyFill="1" applyBorder="1" applyAlignment="1" applyProtection="1">
      <alignment horizontal="center" vertical="center"/>
      <protection locked="0"/>
    </xf>
    <xf numFmtId="0" fontId="52" fillId="15" borderId="1" xfId="0" applyFont="1" applyFill="1" applyBorder="1" applyAlignment="1">
      <alignment horizontal="center" vertical="center"/>
    </xf>
    <xf numFmtId="0" fontId="53" fillId="15" borderId="2" xfId="0" applyFont="1" applyFill="1" applyBorder="1" applyAlignment="1">
      <alignment horizontal="center" vertical="center"/>
    </xf>
    <xf numFmtId="0" fontId="53" fillId="15" borderId="3" xfId="0" applyFont="1" applyFill="1" applyBorder="1" applyAlignment="1">
      <alignment horizontal="center" vertical="center"/>
    </xf>
    <xf numFmtId="0" fontId="53" fillId="15" borderId="4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53" fillId="15" borderId="5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vertical="top" wrapText="1"/>
    </xf>
    <xf numFmtId="0" fontId="9" fillId="15" borderId="0" xfId="0" applyFont="1" applyFill="1" applyBorder="1" applyAlignment="1">
      <alignment vertical="top" wrapText="1"/>
    </xf>
    <xf numFmtId="0" fontId="9" fillId="15" borderId="5" xfId="0" applyFont="1" applyFill="1" applyBorder="1" applyAlignment="1">
      <alignment vertical="top" wrapText="1"/>
    </xf>
    <xf numFmtId="0" fontId="9" fillId="15" borderId="6" xfId="0" applyFont="1" applyFill="1" applyBorder="1" applyAlignment="1">
      <alignment vertical="top" wrapText="1"/>
    </xf>
    <xf numFmtId="0" fontId="9" fillId="15" borderId="7" xfId="0" applyFont="1" applyFill="1" applyBorder="1" applyAlignment="1">
      <alignment vertical="top" wrapText="1"/>
    </xf>
    <xf numFmtId="0" fontId="9" fillId="15" borderId="8" xfId="0" applyFont="1" applyFill="1" applyBorder="1" applyAlignment="1">
      <alignment vertical="top" wrapText="1"/>
    </xf>
    <xf numFmtId="0" fontId="51" fillId="16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5" xfId="0" applyFont="1" applyBorder="1" applyAlignment="1">
      <alignment horizontal="center"/>
    </xf>
    <xf numFmtId="0" fontId="52" fillId="16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5" xfId="0" applyFont="1" applyBorder="1" applyAlignment="1">
      <alignment horizontal="center"/>
    </xf>
    <xf numFmtId="0" fontId="10" fillId="15" borderId="0" xfId="0" applyFont="1" applyFill="1" applyAlignment="1">
      <alignment horizontal="center"/>
    </xf>
    <xf numFmtId="0" fontId="11" fillId="1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1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8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/>
    <cellStyle name="Normal" xfId="0" builtinId="0"/>
  </cellStyles>
  <dxfs count="12"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border outline="0">
        <bottom style="thin">
          <color auto="1"/>
        </bottom>
      </border>
    </dxf>
    <dxf>
      <border outline="0"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4</xdr:row>
      <xdr:rowOff>12700</xdr:rowOff>
    </xdr:from>
    <xdr:to>
      <xdr:col>13</xdr:col>
      <xdr:colOff>101600</xdr:colOff>
      <xdr:row>136</xdr:row>
      <xdr:rowOff>76200</xdr:rowOff>
    </xdr:to>
    <xdr:sp macro="" textlink="">
      <xdr:nvSpPr>
        <xdr:cNvPr id="2" name="TextBox 1"/>
        <xdr:cNvSpPr txBox="1"/>
      </xdr:nvSpPr>
      <xdr:spPr>
        <a:xfrm>
          <a:off x="25400" y="203200"/>
          <a:ext cx="10807700" cy="2520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Space to keep your</a:t>
          </a:r>
          <a:r>
            <a:rPr lang="en-US" sz="1200" baseline="0"/>
            <a:t> schools academic standing policies.</a:t>
          </a:r>
          <a:endParaRPr lang="en-US" sz="1200"/>
        </a:p>
      </xdr:txBody>
    </xdr:sp>
    <xdr:clientData/>
  </xdr:twoCellAnchor>
</xdr:wsDr>
</file>

<file path=xl/tables/table1.xml><?xml version="1.0" encoding="utf-8"?>
<table xmlns="http://schemas.openxmlformats.org/spreadsheetml/2006/main" id="3" name="Table3" displayName="Table3" ref="B3:C15" headerRowCount="0" totalsRowShown="0" headerRowBorderDxfId="5" tableBorderDxfId="4">
  <tableColumns count="2">
    <tableColumn id="1" name="Lett / Num" headerRowDxfId="3" dataDxfId="2"/>
    <tableColumn id="2" name="Column1" headerRowDxfId="1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L150"/>
  <sheetViews>
    <sheetView tabSelected="1" showRuler="0" zoomScale="110" zoomScaleNormal="110" zoomScalePageLayoutView="110" workbookViewId="0">
      <pane ySplit="1" topLeftCell="A2" activePane="bottomLeft" state="frozen"/>
      <selection pane="bottomLeft" activeCell="D6" sqref="D6"/>
    </sheetView>
  </sheetViews>
  <sheetFormatPr baseColWidth="10" defaultRowHeight="15" x14ac:dyDescent="0"/>
  <cols>
    <col min="1" max="1" width="6.1640625" customWidth="1"/>
    <col min="9" max="9" width="10.83203125" hidden="1" customWidth="1"/>
    <col min="11" max="11" width="4" customWidth="1"/>
    <col min="12" max="12" width="6" customWidth="1"/>
    <col min="13" max="13" width="6.33203125" customWidth="1"/>
    <col min="14" max="15" width="7.5" customWidth="1"/>
    <col min="16" max="19" width="1.83203125" customWidth="1"/>
    <col min="23" max="23" width="5" customWidth="1"/>
    <col min="24" max="24" width="1.5" customWidth="1"/>
  </cols>
  <sheetData>
    <row r="1" spans="1:64" s="73" customFormat="1" ht="29" customHeight="1" thickBot="1">
      <c r="A1" s="79" t="s">
        <v>30</v>
      </c>
      <c r="B1" s="78" t="s">
        <v>40</v>
      </c>
      <c r="C1" s="97" t="s">
        <v>42</v>
      </c>
      <c r="F1" s="74"/>
      <c r="H1" s="75"/>
      <c r="O1" s="76"/>
      <c r="P1" s="76"/>
      <c r="Q1" s="77"/>
      <c r="R1" s="77"/>
    </row>
    <row r="2" spans="1:64" ht="22" customHeight="1">
      <c r="A2" s="52"/>
      <c r="B2" s="39"/>
      <c r="C2" s="39"/>
      <c r="D2" s="192"/>
      <c r="E2" s="192"/>
      <c r="F2" s="192"/>
      <c r="G2" s="192"/>
      <c r="H2" s="39"/>
      <c r="I2" s="39"/>
      <c r="J2" s="39"/>
      <c r="K2" s="51"/>
      <c r="L2" s="193"/>
      <c r="M2" s="194"/>
      <c r="N2" s="194"/>
      <c r="O2" s="194"/>
      <c r="P2" s="71"/>
      <c r="Q2" s="39"/>
      <c r="R2" s="39"/>
      <c r="S2" s="39"/>
      <c r="T2" s="39"/>
      <c r="U2" s="39"/>
      <c r="V2" s="39"/>
      <c r="W2" s="39"/>
      <c r="X2" s="31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1:64" s="48" customFormat="1" ht="22" customHeight="1">
      <c r="A3" s="56"/>
      <c r="B3" s="151">
        <v>1</v>
      </c>
      <c r="C3" s="195" t="s">
        <v>34</v>
      </c>
      <c r="D3" s="162"/>
      <c r="E3" s="162"/>
      <c r="F3" s="162"/>
      <c r="G3" s="162"/>
      <c r="H3" s="162"/>
      <c r="I3" s="90"/>
      <c r="J3" s="91"/>
      <c r="K3" s="54"/>
      <c r="L3" s="54"/>
      <c r="M3" s="54"/>
      <c r="N3" s="54"/>
      <c r="O3" s="54"/>
      <c r="P3" s="47"/>
      <c r="Q3" s="47"/>
      <c r="R3" s="99"/>
      <c r="S3" s="47"/>
      <c r="T3" s="141" t="str">
        <f>IF(C23="","","( scroll down for Summer Session grades )")</f>
        <v/>
      </c>
      <c r="U3" s="47"/>
      <c r="V3" s="47"/>
      <c r="W3" s="47"/>
      <c r="X3" s="31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15" customHeight="1">
      <c r="A4" s="52"/>
      <c r="B4" s="152"/>
      <c r="C4" s="81" t="s">
        <v>22</v>
      </c>
      <c r="D4" s="80" t="s">
        <v>74</v>
      </c>
      <c r="E4" s="80" t="s">
        <v>23</v>
      </c>
      <c r="F4" s="80" t="s">
        <v>71</v>
      </c>
      <c r="G4" s="80" t="s">
        <v>32</v>
      </c>
      <c r="H4" s="80"/>
      <c r="I4" s="26" t="s">
        <v>0</v>
      </c>
      <c r="J4" s="27" t="s">
        <v>21</v>
      </c>
      <c r="K4" s="62">
        <f>IF(SUM(C5:H5)=0,"",SUM(C5:H5))</f>
        <v>3</v>
      </c>
      <c r="L4" s="62" t="str">
        <f>IF(K4="","","Cr.")</f>
        <v>Cr.</v>
      </c>
      <c r="M4" s="51"/>
      <c r="N4" s="51"/>
      <c r="O4" s="51"/>
      <c r="P4" s="39"/>
      <c r="Q4" s="39"/>
      <c r="R4" s="99"/>
      <c r="S4" s="39"/>
      <c r="T4" s="39"/>
      <c r="U4" s="39"/>
      <c r="V4" s="39"/>
      <c r="W4" s="39"/>
      <c r="X4" s="31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>
      <c r="A5" s="52"/>
      <c r="B5" s="13" t="s">
        <v>1</v>
      </c>
      <c r="C5" s="82">
        <v>3</v>
      </c>
      <c r="D5" s="83"/>
      <c r="E5" s="83"/>
      <c r="F5" s="83"/>
      <c r="G5" s="83"/>
      <c r="H5" s="84"/>
      <c r="I5" s="11">
        <f xml:space="preserve"> SUM(C9:H9)</f>
        <v>3</v>
      </c>
      <c r="J5" s="190">
        <f>IF(ISERROR(I8/I5),"",I8/I5)</f>
        <v>4</v>
      </c>
      <c r="K5" s="50"/>
      <c r="L5" s="64"/>
      <c r="M5" s="50"/>
      <c r="N5" s="63"/>
      <c r="O5" s="39"/>
      <c r="P5" s="39"/>
      <c r="Q5" s="39"/>
      <c r="R5" s="39"/>
      <c r="S5" s="39"/>
      <c r="T5" s="39"/>
      <c r="U5" s="39"/>
      <c r="V5" s="39"/>
      <c r="W5" s="39"/>
      <c r="X5" s="31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>
      <c r="A6" s="52"/>
      <c r="B6" s="10" t="s">
        <v>2</v>
      </c>
      <c r="C6" s="85" t="s">
        <v>3</v>
      </c>
      <c r="D6" s="86"/>
      <c r="E6" s="86"/>
      <c r="F6" s="86"/>
      <c r="G6" s="86"/>
      <c r="H6" s="87"/>
      <c r="I6" s="12"/>
      <c r="J6" s="191"/>
      <c r="K6" s="51"/>
      <c r="L6" s="51"/>
      <c r="M6" s="51"/>
      <c r="N6" s="53"/>
      <c r="O6" s="39"/>
      <c r="P6" s="39"/>
      <c r="Q6" s="39"/>
      <c r="R6" s="39"/>
      <c r="S6" s="39"/>
      <c r="T6" s="39"/>
      <c r="U6" s="39"/>
      <c r="V6" s="39"/>
      <c r="W6" s="39"/>
      <c r="X6" s="31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</row>
    <row r="7" spans="1:64" hidden="1">
      <c r="A7" s="52"/>
      <c r="B7" s="14"/>
      <c r="C7" s="15">
        <f>IF(C6="A",LetNum!C3, IF(C6="A-",LetNum!C4, IF(C6="B+",LetNum!C5, IF(C6="B",LetNum!C6, IF(C6="B-",LetNum!C7, IF(C6="C+",LetNum!C9, IF(C6="C",LetNum!C10, IF(C6="C-",LetNum!C11, IF(C6="D+",LetNum!C12, IF(C6="D",LetNum!C13, IF(C6="D-", LetNum!C14, IF(C6="F",LetNum!C15))))))))))))</f>
        <v>4</v>
      </c>
      <c r="D7" s="15" t="b">
        <f>IF(D6="A",LetNum!C3, IF(D6="A-",LetNum!C4, IF(D6="B+",LetNum!C5, IF(D6="B",LetNum!C6, IF(D6="B-",LetNum!C7, IF(D6="C+",LetNum!C9, IF(D6="C",LetNum!C10, IF(D6="C-",LetNum!C11, IF(D6="D+",LetNum!C12, IF(D6="D",LetNum!C13, IF(D6="D-", LetNum!C14, IF(D6="F",LetNum!C15))))))))))))</f>
        <v>0</v>
      </c>
      <c r="E7" s="15" t="b">
        <f>IF(E6="A",LetNum!C3, IF(E6="A-",LetNum!C4, IF(E6="B+",LetNum!C5, IF(E6="B",LetNum!C6, IF(E6="B-",LetNum!C7, IF(E6="C+",LetNum!C9, IF(E6="C",LetNum!C10, IF(E6="C-",LetNum!C11, IF(E6="D+",LetNum!C12, IF(E6="D",LetNum!C13, IF(E6="D-", LetNum!C14, IF(E6="F",LetNum!C15))))))))))))</f>
        <v>0</v>
      </c>
      <c r="F7" s="15" t="b">
        <f>IF(F6="A",LetNum!C3, IF(F6="A-",LetNum!C4, IF(F6="B+",LetNum!C5, IF(F6="B",LetNum!C6, IF(F6="B-",LetNum!C7, IF(F6="C+",LetNum!C9, IF(F6="C",LetNum!C10, IF(F6="C-",LetNum!C11, IF(F6="D+",LetNum!C12, IF(F6="D",LetNum!C13, IF(F6="D-", LetNum!C14, IF(F6="F",LetNum!C15))))))))))))</f>
        <v>0</v>
      </c>
      <c r="G7" s="15" t="b">
        <f>IF(G6="A",LetNum!C3, IF(G6="A-",LetNum!C4, IF(G6="B+",LetNum!C5, IF(G6="B",LetNum!C6, IF(G6="B-",LetNum!C7, IF(G6="C+",LetNum!C9, IF(G6="C",LetNum!C10, IF(G6="C-",LetNum!C11, IF(G6="D+",LetNum!C12, IF(G6="D",LetNum!C13, IF(G6="D-", LetNum!C14, IF(G6="F",LetNum!C15))))))))))))</f>
        <v>0</v>
      </c>
      <c r="H7" s="15" t="b">
        <f>IF(H6="A",LetNum!C3, IF(H6="A-",LetNum!C4, IF(H6="B+",LetNum!C5, IF(H6="B",LetNum!C6, IF(H6="B-",LetNum!C7, IF(H6="C+",LetNum!C9, IF(H6="C",LetNum!C10, IF(H6="C-",LetNum!C11, IF(H6="D+",LetNum!C12, IF(H6="D",LetNum!C13, IF(H6="D-", LetNum!C14, IF(H6="F",LetNum!C15))))))))))))</f>
        <v>0</v>
      </c>
      <c r="I7" s="14"/>
      <c r="J7" s="7"/>
      <c r="K7" s="51"/>
      <c r="L7" s="51"/>
      <c r="M7" s="51"/>
      <c r="N7" s="53"/>
      <c r="O7" s="39"/>
      <c r="P7" s="39"/>
      <c r="Q7" s="39"/>
      <c r="R7" s="39"/>
      <c r="S7" s="39"/>
      <c r="T7" s="39"/>
      <c r="U7" s="39"/>
      <c r="V7" s="39"/>
      <c r="W7" s="39"/>
      <c r="X7" s="31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</row>
    <row r="8" spans="1:64" hidden="1">
      <c r="A8" s="52"/>
      <c r="B8" s="16"/>
      <c r="C8" s="17">
        <f xml:space="preserve"> C5*C7</f>
        <v>12</v>
      </c>
      <c r="D8" s="17">
        <f xml:space="preserve"> D5*D7</f>
        <v>0</v>
      </c>
      <c r="E8" s="17">
        <f xml:space="preserve"> E5*E7</f>
        <v>0</v>
      </c>
      <c r="F8" s="17">
        <f xml:space="preserve"> F5*F7</f>
        <v>0</v>
      </c>
      <c r="G8" s="17">
        <f xml:space="preserve"> G5*G7</f>
        <v>0</v>
      </c>
      <c r="H8" s="17">
        <f>H5*H7</f>
        <v>0</v>
      </c>
      <c r="I8" s="17">
        <f>SUM(C8:H8)</f>
        <v>12</v>
      </c>
      <c r="J8" s="7"/>
      <c r="K8" s="51"/>
      <c r="L8" s="51"/>
      <c r="M8" s="51"/>
      <c r="N8" s="53"/>
      <c r="O8" s="39"/>
      <c r="P8" s="39"/>
      <c r="Q8" s="39"/>
      <c r="R8" s="39"/>
      <c r="S8" s="39"/>
      <c r="T8" s="39"/>
      <c r="U8" s="39"/>
      <c r="V8" s="39"/>
      <c r="W8" s="39"/>
      <c r="X8" s="31"/>
      <c r="Y8" s="29"/>
      <c r="Z8" s="29" t="s">
        <v>41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hidden="1">
      <c r="A9" s="52"/>
      <c r="B9" s="105"/>
      <c r="C9" s="106">
        <f t="shared" ref="C9:G9" si="0">IF(C6="CR",C5-C5,C5)</f>
        <v>3</v>
      </c>
      <c r="D9" s="106">
        <f t="shared" si="0"/>
        <v>0</v>
      </c>
      <c r="E9" s="106">
        <f t="shared" si="0"/>
        <v>0</v>
      </c>
      <c r="F9" s="106">
        <f t="shared" si="0"/>
        <v>0</v>
      </c>
      <c r="G9" s="106">
        <f t="shared" si="0"/>
        <v>0</v>
      </c>
      <c r="H9" s="106">
        <f>IF(H6="CR",H5-H5,H5)</f>
        <v>0</v>
      </c>
      <c r="I9" s="106"/>
      <c r="J9" s="51"/>
      <c r="K9" s="51"/>
      <c r="L9" s="51"/>
      <c r="M9" s="51"/>
      <c r="N9" s="53"/>
      <c r="O9" s="39"/>
      <c r="P9" s="39"/>
      <c r="Q9" s="39"/>
      <c r="R9" s="39"/>
      <c r="S9" s="98"/>
      <c r="T9" s="98"/>
      <c r="U9" s="98"/>
      <c r="V9" s="98"/>
      <c r="W9" s="98"/>
      <c r="X9" s="31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>
      <c r="A10" s="51"/>
      <c r="B10" s="51"/>
      <c r="C10" s="51"/>
      <c r="D10" s="51"/>
      <c r="E10" s="51"/>
      <c r="F10" s="51"/>
      <c r="G10" s="51"/>
      <c r="H10" s="51"/>
      <c r="I10" s="106"/>
      <c r="J10" s="51"/>
      <c r="K10" s="51"/>
      <c r="L10" s="51"/>
      <c r="M10" s="51"/>
      <c r="N10" s="53"/>
      <c r="O10" s="39"/>
      <c r="P10" s="39"/>
      <c r="Q10" s="39"/>
      <c r="R10" s="39"/>
      <c r="S10" s="98"/>
      <c r="T10" s="123"/>
      <c r="U10" s="123"/>
      <c r="V10" s="123"/>
      <c r="W10" s="116"/>
      <c r="X10" s="31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3"/>
      <c r="O11" s="39"/>
      <c r="P11" s="39"/>
      <c r="Q11" s="39"/>
      <c r="R11" s="39"/>
      <c r="S11" s="117"/>
      <c r="T11" s="159" t="str">
        <f>IF(M22="","","other stats.")</f>
        <v>other stats.</v>
      </c>
      <c r="U11" s="159"/>
      <c r="V11" s="159"/>
      <c r="W11" s="108"/>
      <c r="X11" s="3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1:64" s="48" customFormat="1" ht="22" customHeight="1">
      <c r="A12" s="56"/>
      <c r="B12" s="151">
        <v>2</v>
      </c>
      <c r="C12" s="195" t="s">
        <v>35</v>
      </c>
      <c r="D12" s="162"/>
      <c r="E12" s="162"/>
      <c r="F12" s="162"/>
      <c r="G12" s="162"/>
      <c r="H12" s="162"/>
      <c r="I12" s="90"/>
      <c r="J12" s="92"/>
      <c r="K12" s="54"/>
      <c r="L12" s="54"/>
      <c r="M12" s="54"/>
      <c r="N12" s="57"/>
      <c r="O12" s="47"/>
      <c r="P12" s="47"/>
      <c r="Q12" s="47"/>
      <c r="R12" s="39"/>
      <c r="S12" s="118"/>
      <c r="T12" s="159"/>
      <c r="U12" s="159"/>
      <c r="V12" s="159"/>
      <c r="W12" s="109"/>
      <c r="X12" s="31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16">
      <c r="A13" s="52"/>
      <c r="B13" s="152"/>
      <c r="C13" s="81" t="s">
        <v>24</v>
      </c>
      <c r="D13" s="80" t="s">
        <v>70</v>
      </c>
      <c r="E13" s="80" t="s">
        <v>19</v>
      </c>
      <c r="F13" s="80" t="s">
        <v>72</v>
      </c>
      <c r="G13" s="80" t="s">
        <v>33</v>
      </c>
      <c r="H13" s="80" t="s">
        <v>20</v>
      </c>
      <c r="I13" s="1" t="s">
        <v>0</v>
      </c>
      <c r="J13" s="27" t="s">
        <v>21</v>
      </c>
      <c r="K13" s="62" t="str">
        <f>IF(SUM(C14:H14)=0,"",SUM(C14:H14))</f>
        <v/>
      </c>
      <c r="L13" s="62" t="str">
        <f>IF(K13="","","Cr.")</f>
        <v/>
      </c>
      <c r="M13" s="51"/>
      <c r="N13" s="53"/>
      <c r="O13" s="39"/>
      <c r="P13" s="39"/>
      <c r="Q13" s="39"/>
      <c r="R13" s="39"/>
      <c r="S13" s="119"/>
      <c r="T13" s="160"/>
      <c r="U13" s="160"/>
      <c r="V13" s="160"/>
      <c r="W13" s="108"/>
      <c r="X13" s="31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>
      <c r="A14" s="52"/>
      <c r="B14" s="13" t="s">
        <v>1</v>
      </c>
      <c r="C14" s="82"/>
      <c r="D14" s="83"/>
      <c r="E14" s="83"/>
      <c r="F14" s="83"/>
      <c r="G14" s="83"/>
      <c r="H14" s="84"/>
      <c r="I14" s="11">
        <f xml:space="preserve"> SUM(C18:H18)</f>
        <v>0</v>
      </c>
      <c r="J14" s="190" t="str">
        <f>IF(ISERROR(I17/I14),"",I17/I14)</f>
        <v/>
      </c>
      <c r="K14" s="50"/>
      <c r="L14" s="50"/>
      <c r="M14" s="50"/>
      <c r="N14" s="63"/>
      <c r="O14" s="39"/>
      <c r="P14" s="39"/>
      <c r="Q14" s="39"/>
      <c r="R14" s="39"/>
      <c r="S14" s="119"/>
      <c r="T14" s="157" t="str">
        <f>IF(M22="","","CUM. Letter Grade")</f>
        <v>CUM. Letter Grade</v>
      </c>
      <c r="U14" s="158"/>
      <c r="V14" s="158"/>
      <c r="W14" s="115"/>
      <c r="X14" s="31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15" customHeight="1">
      <c r="A15" s="52"/>
      <c r="B15" s="10" t="s">
        <v>2</v>
      </c>
      <c r="C15" s="85"/>
      <c r="D15" s="86"/>
      <c r="E15" s="86"/>
      <c r="F15" s="86"/>
      <c r="G15" s="86"/>
      <c r="H15" s="87"/>
      <c r="I15" s="25"/>
      <c r="J15" s="191"/>
      <c r="K15" s="51"/>
      <c r="L15" s="51"/>
      <c r="M15" s="51"/>
      <c r="N15" s="53"/>
      <c r="O15" s="39"/>
      <c r="P15" s="39"/>
      <c r="Q15" s="39"/>
      <c r="R15" s="39"/>
      <c r="S15" s="119"/>
      <c r="T15" s="153" t="str">
        <f>IF(M22="","enter grades to the left", IF(M22&gt;=3.999,LetNum!B3, IF(M22&gt;=3.699,LetNum!B4, IF(M22&gt;=3.299,LetNum!B5, IF(M22&gt;=2.999,LetNum!B6, IF(M22&gt;=2.699,LetNum!B7, IF(M22&gt;=2.299,LetNum!B9, IF(M22&gt;=1.999,LetNum!B10, IF(M22&gt;=1.699,LetNum!B11, IF(M22&gt;=0.999,LetNum!B13, IF(M22&gt;0.000000000000000001, LetNum!B15, IF(M22=0, ""))))))))))))</f>
        <v>A</v>
      </c>
      <c r="U15" s="154"/>
      <c r="V15" s="155"/>
      <c r="W15" s="115"/>
      <c r="X15" s="31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15" hidden="1" customHeight="1">
      <c r="A16" s="51"/>
      <c r="B16" s="14"/>
      <c r="C16" s="15" t="b">
        <f>IF(C15="A",LetNum!C3, IF(C15="A-",LetNum!C4, IF(C15="B+",LetNum!C5, IF(C15="B",LetNum!C6, IF(C15="B-",LetNum!C7, IF(C15="C+",LetNum!C9, IF(C15="C",LetNum!C10, IF(C15="C-",LetNum!C11, IF(C15="D+",LetNum!C12, IF(C15="D",LetNum!C13, IF(C15="D-", LetNum!C14, IF(C15="F",LetNum!C15))))))))))))</f>
        <v>0</v>
      </c>
      <c r="D16" s="15" t="b">
        <f>IF(D15="A",LetNum!C3, IF(D15="A-",LetNum!C4, IF(D15="B+",LetNum!C5, IF(D15="B",LetNum!C6, IF(D15="B-",LetNum!C7, IF(D15="C+",LetNum!C9, IF(D15="C",LetNum!C10, IF(D15="C-",LetNum!C11, IF(D15="D+",LetNum!C12, IF(D15="D",LetNum!C13, IF(D15="D-", LetNum!C14, IF(D15="F",LetNum!C15))))))))))))</f>
        <v>0</v>
      </c>
      <c r="E16" s="15" t="b">
        <f>IF(E15="A",LetNum!C3, IF(E15="A-",LetNum!C4, IF(E15="B+",LetNum!C5, IF(E15="B",LetNum!C6, IF(E15="B-",LetNum!C7, IF(E15="C+",LetNum!C9, IF(E15="C",LetNum!C10, IF(E15="C-",LetNum!C11, IF(E15="D+",LetNum!C12, IF(E15="D",LetNum!C13, IF(E15="D-", LetNum!C14, IF(E15="F",LetNum!C15))))))))))))</f>
        <v>0</v>
      </c>
      <c r="F16" s="15" t="b">
        <f>IF(F15="A",LetNum!C3, IF(F15="A-",LetNum!C4, IF(F15="B+",LetNum!C5, IF(F15="B",LetNum!C6, IF(F15="B-",LetNum!C7, IF(F15="C+",LetNum!C9, IF(F15="C",LetNum!C10, IF(F15="C-",LetNum!C11, IF(F15="D+",LetNum!C12, IF(F15="D",LetNum!C13, IF(F15="D-", LetNum!C14, IF(F15="F",LetNum!C15))))))))))))</f>
        <v>0</v>
      </c>
      <c r="G16" s="15" t="b">
        <f>IF(G15="A",LetNum!C3, IF(G15="A-",LetNum!C4, IF(G15="B+",LetNum!C5, IF(G15="B",LetNum!C6, IF(G15="B-",LetNum!C7, IF(G15="C+",LetNum!C9, IF(G15="C",LetNum!C10, IF(G15="C-",LetNum!C11, IF(G15="D+",LetNum!C12, IF(G15="D",LetNum!C13, IF(G15="D-", LetNum!C14, IF(G15="F",LetNum!C15))))))))))))</f>
        <v>0</v>
      </c>
      <c r="H16" s="15" t="b">
        <f>IF(H15="A",LetNum!C3, IF(H15="A-",LetNum!C4, IF(H15="B+",LetNum!C5, IF(H15="B",LetNum!C6, IF(H15="B-",LetNum!C7, IF(H15="C+",LetNum!C9, IF(H15="C",LetNum!C10, IF(H15="C-",LetNum!C11, IF(H15="D+",LetNum!C12, IF(H15="D",LetNum!C13, IF(H15="D-", LetNum!C14, IF(H15="F",LetNum!C15))))))))))))</f>
        <v>0</v>
      </c>
      <c r="I16" s="14"/>
      <c r="J16" s="104"/>
      <c r="K16" s="51"/>
      <c r="L16" s="51"/>
      <c r="M16" s="51"/>
      <c r="N16" s="53"/>
      <c r="O16" s="39"/>
      <c r="P16" s="39"/>
      <c r="Q16" s="39"/>
      <c r="R16" s="39"/>
      <c r="S16" s="119"/>
      <c r="T16" s="156"/>
      <c r="U16" s="154"/>
      <c r="V16" s="155"/>
      <c r="W16" s="115"/>
      <c r="X16" s="31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ht="15" hidden="1" customHeight="1">
      <c r="A17" s="51"/>
      <c r="B17" s="16"/>
      <c r="C17" s="17">
        <f xml:space="preserve"> C14*C16</f>
        <v>0</v>
      </c>
      <c r="D17" s="17">
        <f xml:space="preserve"> D14*D16</f>
        <v>0</v>
      </c>
      <c r="E17" s="17">
        <f xml:space="preserve"> E14*E16</f>
        <v>0</v>
      </c>
      <c r="F17" s="17">
        <f xml:space="preserve"> F14*F16</f>
        <v>0</v>
      </c>
      <c r="G17" s="17">
        <f xml:space="preserve"> G14*G16</f>
        <v>0</v>
      </c>
      <c r="H17" s="17">
        <f>IF(ISERROR(H14*H16),"0",H14*H16)</f>
        <v>0</v>
      </c>
      <c r="I17" s="17">
        <f>SUM(C17:H17)</f>
        <v>0</v>
      </c>
      <c r="J17" s="7"/>
      <c r="K17" s="51"/>
      <c r="L17" s="51"/>
      <c r="M17" s="51"/>
      <c r="N17" s="53"/>
      <c r="O17" s="39"/>
      <c r="P17" s="39"/>
      <c r="Q17" s="39"/>
      <c r="R17" s="39"/>
      <c r="S17" s="119"/>
      <c r="T17" s="156"/>
      <c r="U17" s="154"/>
      <c r="V17" s="155"/>
      <c r="W17" s="115"/>
      <c r="X17" s="31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ht="15" hidden="1" customHeight="1">
      <c r="A18" s="51"/>
      <c r="B18" s="105"/>
      <c r="C18" s="106">
        <f t="shared" ref="C18:G18" si="1">IF(C15="CR",C14-C14,C14)</f>
        <v>0</v>
      </c>
      <c r="D18" s="106">
        <f t="shared" si="1"/>
        <v>0</v>
      </c>
      <c r="E18" s="106">
        <f t="shared" si="1"/>
        <v>0</v>
      </c>
      <c r="F18" s="106">
        <f t="shared" si="1"/>
        <v>0</v>
      </c>
      <c r="G18" s="106">
        <f t="shared" si="1"/>
        <v>0</v>
      </c>
      <c r="H18" s="106">
        <f>IF(H15="CR",H14-H14,H14)</f>
        <v>0</v>
      </c>
      <c r="I18" s="106"/>
      <c r="J18" s="7"/>
      <c r="K18" s="51"/>
      <c r="L18" s="51"/>
      <c r="M18" s="51"/>
      <c r="N18" s="53"/>
      <c r="O18" s="39"/>
      <c r="P18" s="39"/>
      <c r="Q18" s="39"/>
      <c r="R18" s="39"/>
      <c r="S18" s="119"/>
      <c r="T18" s="156"/>
      <c r="U18" s="154"/>
      <c r="V18" s="155"/>
      <c r="W18" s="115"/>
      <c r="X18" s="31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64" ht="1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3"/>
      <c r="O19" s="39"/>
      <c r="P19" s="39"/>
      <c r="Q19" s="39"/>
      <c r="R19" s="39"/>
      <c r="S19" s="119"/>
      <c r="T19" s="156"/>
      <c r="U19" s="154"/>
      <c r="V19" s="155"/>
      <c r="W19" s="115"/>
      <c r="X19" s="31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64" ht="1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63" t="str">
        <f>IF(M22="","","CUM. GPA")</f>
        <v>CUM. GPA</v>
      </c>
      <c r="N20" s="164"/>
      <c r="O20" s="165"/>
      <c r="P20" s="51"/>
      <c r="Q20" s="39"/>
      <c r="R20" s="39"/>
      <c r="S20" s="119"/>
      <c r="T20" s="156"/>
      <c r="U20" s="154"/>
      <c r="V20" s="155"/>
      <c r="W20" s="115"/>
      <c r="X20" s="31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1:64" s="48" customFormat="1" ht="22" customHeight="1">
      <c r="A21" s="54"/>
      <c r="B21" s="151">
        <v>3</v>
      </c>
      <c r="C21" s="161" t="s">
        <v>36</v>
      </c>
      <c r="D21" s="162"/>
      <c r="E21" s="162"/>
      <c r="F21" s="162"/>
      <c r="G21" s="162"/>
      <c r="H21" s="162"/>
      <c r="I21" s="93"/>
      <c r="J21" s="92"/>
      <c r="K21" s="54"/>
      <c r="L21" s="51"/>
      <c r="M21" s="166"/>
      <c r="N21" s="167"/>
      <c r="O21" s="168"/>
      <c r="P21" s="51"/>
      <c r="Q21" s="47"/>
      <c r="R21" s="39"/>
      <c r="S21" s="118"/>
      <c r="T21" s="156"/>
      <c r="U21" s="154"/>
      <c r="V21" s="155"/>
      <c r="W21" s="115"/>
      <c r="X21" s="31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</row>
    <row r="22" spans="1:64" ht="16" customHeight="1">
      <c r="A22" s="51"/>
      <c r="B22" s="152"/>
      <c r="C22" s="81" t="s">
        <v>73</v>
      </c>
      <c r="D22" s="80" t="s">
        <v>51</v>
      </c>
      <c r="E22" s="80" t="s">
        <v>80</v>
      </c>
      <c r="F22" s="80" t="s">
        <v>59</v>
      </c>
      <c r="G22" s="80"/>
      <c r="H22" s="80"/>
      <c r="I22" s="21" t="s">
        <v>0</v>
      </c>
      <c r="J22" s="27" t="s">
        <v>21</v>
      </c>
      <c r="K22" s="62" t="str">
        <f>IF(SUM(C23:H23)=0,"",SUM(C23:H23))</f>
        <v/>
      </c>
      <c r="L22" s="59" t="str">
        <f>IF(K22="","","Cr.")</f>
        <v/>
      </c>
      <c r="M22" s="186">
        <f>IF(ISERROR((I8+I17+I26+I35+I44+I53+B61+F61)/(I5+I14+I23+I32+I41+I50+B62+F62)),"",(I8+I17+I26+I35+I44+I53+B61+F61)/(I5+I14+I23+I32+I41+I50+B62+F62))</f>
        <v>4</v>
      </c>
      <c r="N22" s="187"/>
      <c r="O22" s="188"/>
      <c r="P22" s="51"/>
      <c r="Q22" s="39"/>
      <c r="R22" s="39"/>
      <c r="S22" s="119"/>
      <c r="T22" s="156"/>
      <c r="U22" s="154"/>
      <c r="V22" s="155"/>
      <c r="W22" s="115"/>
      <c r="X22" s="31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1:64" ht="15" customHeight="1">
      <c r="A23" s="51"/>
      <c r="B23" s="22" t="s">
        <v>1</v>
      </c>
      <c r="C23" s="82"/>
      <c r="D23" s="83"/>
      <c r="E23" s="83"/>
      <c r="F23" s="83"/>
      <c r="G23" s="83"/>
      <c r="H23" s="84"/>
      <c r="I23" s="11">
        <f xml:space="preserve"> SUM(C27:H27)</f>
        <v>0</v>
      </c>
      <c r="J23" s="190" t="str">
        <f>IF(ISERROR(I26/I23),"",I26/I23)</f>
        <v/>
      </c>
      <c r="K23" s="50"/>
      <c r="L23" s="51"/>
      <c r="M23" s="189"/>
      <c r="N23" s="187"/>
      <c r="O23" s="188"/>
      <c r="P23" s="113"/>
      <c r="Q23" s="126"/>
      <c r="R23" s="126"/>
      <c r="S23" s="119"/>
      <c r="T23" s="156"/>
      <c r="U23" s="154"/>
      <c r="V23" s="155"/>
      <c r="W23" s="115"/>
      <c r="X23" s="31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ht="15" customHeight="1">
      <c r="A24" s="51"/>
      <c r="B24" s="23" t="s">
        <v>2</v>
      </c>
      <c r="C24" s="85"/>
      <c r="D24" s="86"/>
      <c r="E24" s="86"/>
      <c r="F24" s="86"/>
      <c r="G24" s="86"/>
      <c r="H24" s="87"/>
      <c r="I24" s="24"/>
      <c r="J24" s="191"/>
      <c r="K24" s="51"/>
      <c r="L24" s="51"/>
      <c r="M24" s="189"/>
      <c r="N24" s="187"/>
      <c r="O24" s="188"/>
      <c r="P24" s="51"/>
      <c r="Q24" s="39"/>
      <c r="R24" s="39"/>
      <c r="S24" s="119"/>
      <c r="T24" s="156"/>
      <c r="U24" s="154"/>
      <c r="V24" s="155"/>
      <c r="W24" s="115"/>
      <c r="X24" s="31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</row>
    <row r="25" spans="1:64" ht="15" hidden="1" customHeight="1">
      <c r="A25" s="51"/>
      <c r="B25" s="14"/>
      <c r="C25" s="15" t="b">
        <f>IF(C24="A",LetNum!C3, IF(C24="A-",LetNum!C4, IF(C24="B+",LetNum!C5, IF(C24="B",LetNum!C6, IF(C24="B-",LetNum!C7, IF(C24="C+",LetNum!C9, IF(C24="C",LetNum!C10, IF(C24="C-",LetNum!C11, IF(C24="D+",LetNum!C12, IF(C24="D",LetNum!C13, IF(C24="D-", LetNum!C14, IF(C24="F",LetNum!C15))))))))))))</f>
        <v>0</v>
      </c>
      <c r="D25" s="15" t="b">
        <f>IF(D24="A",LetNum!C3, IF(D24="A-",LetNum!C4, IF(D24="B+",LetNum!C5, IF(D24="B",LetNum!C6, IF(D24="B-",LetNum!C7, IF(D24="C+",LetNum!C9, IF(D24="C",LetNum!C10, IF(D24="C-",LetNum!C11, IF(D24="D+",LetNum!C12, IF(D24="D",LetNum!C13, IF(D24="D-", LetNum!C14, IF(D24="F",LetNum!C15))))))))))))</f>
        <v>0</v>
      </c>
      <c r="E25" s="15" t="b">
        <f>IF(E24="A",LetNum!C3, IF(E24="A-",LetNum!C4, IF(E24="B+",LetNum!C5, IF(E24="B",LetNum!C6, IF(E24="B-",LetNum!C7, IF(E24="C+",LetNum!C9, IF(E24="C",LetNum!C10, IF(E24="C-",LetNum!C11, IF(E24="D+",LetNum!C12, IF(E24="D",LetNum!C13, IF(E24="D-", LetNum!C14, IF(E24="F",LetNum!C15))))))))))))</f>
        <v>0</v>
      </c>
      <c r="F25" s="15" t="b">
        <f>IF(F24="A",LetNum!C3, IF(F24="A-",LetNum!C4, IF(F24="B+",LetNum!C5, IF(F24="B",LetNum!C6, IF(F24="B-",LetNum!C7, IF(F24="C+",LetNum!C9, IF(F24="C",LetNum!C10, IF(F24="C-",LetNum!C11, IF(F24="D+",LetNum!C12, IF(F24="D",LetNum!C13, IF(F24="D-", LetNum!C14, IF(F24="F",LetNum!C15))))))))))))</f>
        <v>0</v>
      </c>
      <c r="G25" s="15" t="b">
        <f>IF(G24="A",LetNum!C3, IF(G24="A-",LetNum!C4, IF(G24="B+",LetNum!C5, IF(G24="B",LetNum!C6, IF(G24="B-",LetNum!C7, IF(G24="C+",LetNum!C9, IF(G24="C",LetNum!C10, IF(G24="C-",LetNum!C11, IF(G24="D+",LetNum!C12, IF(G24="D",LetNum!C13, IF(G24="D-", LetNum!C14, IF(G24="F",LetNum!C15))))))))))))</f>
        <v>0</v>
      </c>
      <c r="H25" s="15" t="b">
        <f>IF(H24="A",LetNum!C3, IF(H24="A-",LetNum!C4, IF(H24="B+",LetNum!C5, IF(H24="B",LetNum!C6, IF(H24="B-",LetNum!C7, IF(H24="C+",LetNum!C9, IF(H24="C",LetNum!C10, IF(H24="C-",LetNum!C11, IF(H24="D+",LetNum!C12, IF(H24="D",LetNum!C13, IF(H24="D-", LetNum!C14, IF(H24="F",LetNum!C15))))))))))))</f>
        <v>0</v>
      </c>
      <c r="I25" s="14"/>
      <c r="J25" s="7"/>
      <c r="K25" s="7"/>
      <c r="L25" s="7"/>
      <c r="M25" s="189"/>
      <c r="N25" s="187"/>
      <c r="O25" s="188"/>
      <c r="P25" s="51"/>
      <c r="Q25" s="39"/>
      <c r="R25" s="39"/>
      <c r="S25" s="119"/>
      <c r="T25" s="156"/>
      <c r="U25" s="154"/>
      <c r="V25" s="155"/>
      <c r="W25" s="115"/>
      <c r="X25" s="31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64" ht="15" hidden="1" customHeight="1">
      <c r="A26" s="51"/>
      <c r="B26" s="16"/>
      <c r="C26" s="17">
        <f xml:space="preserve"> C23*C25</f>
        <v>0</v>
      </c>
      <c r="D26" s="17">
        <f xml:space="preserve"> D23*D25</f>
        <v>0</v>
      </c>
      <c r="E26" s="17">
        <f xml:space="preserve"> E23*E25</f>
        <v>0</v>
      </c>
      <c r="F26" s="17">
        <f xml:space="preserve"> F23*F25</f>
        <v>0</v>
      </c>
      <c r="G26" s="17">
        <f xml:space="preserve"> G23*G25</f>
        <v>0</v>
      </c>
      <c r="H26" s="17">
        <f>H23*H25</f>
        <v>0</v>
      </c>
      <c r="I26" s="17">
        <f>SUM(C26:H26)</f>
        <v>0</v>
      </c>
      <c r="J26" s="7"/>
      <c r="K26" s="7"/>
      <c r="L26" s="7"/>
      <c r="M26" s="68"/>
      <c r="N26" s="69"/>
      <c r="O26" s="70"/>
      <c r="P26" s="51"/>
      <c r="Q26" s="39"/>
      <c r="R26" s="39"/>
      <c r="S26" s="119"/>
      <c r="T26" s="156"/>
      <c r="U26" s="154"/>
      <c r="V26" s="155"/>
      <c r="W26" s="115"/>
      <c r="X26" s="31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1:64" ht="15" hidden="1" customHeight="1">
      <c r="A27" s="51"/>
      <c r="B27" s="105"/>
      <c r="C27" s="106">
        <f t="shared" ref="C27:G27" si="2">IF(C24="CR",C23-C23,C23)</f>
        <v>0</v>
      </c>
      <c r="D27" s="106">
        <f t="shared" si="2"/>
        <v>0</v>
      </c>
      <c r="E27" s="106">
        <f t="shared" si="2"/>
        <v>0</v>
      </c>
      <c r="F27" s="106">
        <f t="shared" si="2"/>
        <v>0</v>
      </c>
      <c r="G27" s="106">
        <f t="shared" si="2"/>
        <v>0</v>
      </c>
      <c r="H27" s="106">
        <f>IF(H24="CR",H23-H23,H23)</f>
        <v>0</v>
      </c>
      <c r="I27" s="106"/>
      <c r="J27" s="7"/>
      <c r="K27" s="7"/>
      <c r="L27" s="7"/>
      <c r="M27" s="69"/>
      <c r="N27" s="69"/>
      <c r="O27" s="69"/>
      <c r="P27" s="51"/>
      <c r="Q27" s="39"/>
      <c r="R27" s="39"/>
      <c r="S27" s="119"/>
      <c r="T27" s="156"/>
      <c r="U27" s="154"/>
      <c r="V27" s="155"/>
      <c r="W27" s="115"/>
      <c r="X27" s="31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64" ht="1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102">
        <f>IF((I5+I14+I23+I32+I41+I50+B62+F62)=0,"", (I5+I14+I23+I32+I41+I50+B62+F62))</f>
        <v>3</v>
      </c>
      <c r="N28" s="101" t="str">
        <f>IF(M28="","","Cr. Calculated")</f>
        <v>Cr. Calculated</v>
      </c>
      <c r="O28" s="100"/>
      <c r="P28" s="51"/>
      <c r="Q28" s="39"/>
      <c r="R28" s="39"/>
      <c r="S28" s="119"/>
      <c r="T28" s="156"/>
      <c r="U28" s="154"/>
      <c r="V28" s="155"/>
      <c r="W28" s="115"/>
      <c r="X28" s="31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29" spans="1:6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3"/>
      <c r="O29" s="39"/>
      <c r="P29" s="39"/>
      <c r="Q29" s="39"/>
      <c r="R29" s="39"/>
      <c r="S29" s="119"/>
      <c r="T29" s="156"/>
      <c r="U29" s="154"/>
      <c r="V29" s="155"/>
      <c r="W29" s="115"/>
      <c r="X29" s="31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64" s="48" customFormat="1" ht="22" customHeight="1">
      <c r="A30" s="54"/>
      <c r="B30" s="151">
        <v>4</v>
      </c>
      <c r="C30" s="161" t="s">
        <v>37</v>
      </c>
      <c r="D30" s="162"/>
      <c r="E30" s="162"/>
      <c r="F30" s="162"/>
      <c r="G30" s="162"/>
      <c r="H30" s="162"/>
      <c r="I30" s="93"/>
      <c r="J30" s="92"/>
      <c r="K30" s="54"/>
      <c r="L30" s="54"/>
      <c r="M30" s="54"/>
      <c r="N30" s="57"/>
      <c r="O30" s="47"/>
      <c r="P30" s="47"/>
      <c r="Q30" s="47"/>
      <c r="R30" s="39"/>
      <c r="S30" s="118"/>
      <c r="T30" s="156"/>
      <c r="U30" s="154"/>
      <c r="V30" s="155"/>
      <c r="W30" s="115"/>
      <c r="X30" s="31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</row>
    <row r="31" spans="1:64" ht="16">
      <c r="A31" s="51"/>
      <c r="B31" s="152"/>
      <c r="C31" s="81" t="s">
        <v>75</v>
      </c>
      <c r="D31" s="80" t="s">
        <v>60</v>
      </c>
      <c r="E31" s="80" t="s">
        <v>61</v>
      </c>
      <c r="F31" s="80" t="s">
        <v>62</v>
      </c>
      <c r="G31" s="80" t="s">
        <v>63</v>
      </c>
      <c r="H31" s="80"/>
      <c r="I31" s="21" t="s">
        <v>0</v>
      </c>
      <c r="J31" s="27" t="s">
        <v>21</v>
      </c>
      <c r="K31" s="58" t="str">
        <f>IF(SUM(C32:H32)=0,"",SUM(C32:H32))</f>
        <v/>
      </c>
      <c r="L31" s="59" t="str">
        <f>IF(K31="","","Cr.")</f>
        <v/>
      </c>
      <c r="M31" s="60"/>
      <c r="N31" s="61"/>
      <c r="O31" s="39"/>
      <c r="P31" s="39"/>
      <c r="Q31" s="39"/>
      <c r="R31" s="39"/>
      <c r="S31" s="119"/>
      <c r="T31" s="149">
        <f>IF(SUM(K4:K64)=0,"",SUM(K4:K64))</f>
        <v>3</v>
      </c>
      <c r="U31" s="124"/>
      <c r="V31" s="169">
        <f>IF(T31="","",'Credit Requirement '!B3)</f>
        <v>92</v>
      </c>
      <c r="W31" s="115"/>
      <c r="X31" s="31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</row>
    <row r="32" spans="1:64" ht="18">
      <c r="A32" s="51"/>
      <c r="B32" s="22" t="s">
        <v>1</v>
      </c>
      <c r="C32" s="82"/>
      <c r="D32" s="83"/>
      <c r="E32" s="83"/>
      <c r="F32" s="83"/>
      <c r="G32" s="83"/>
      <c r="H32" s="84"/>
      <c r="I32" s="11">
        <f xml:space="preserve"> SUM(C36:H36)</f>
        <v>0</v>
      </c>
      <c r="J32" s="190" t="str">
        <f>IF(ISERROR(I35/I32),"",I35/I32)</f>
        <v/>
      </c>
      <c r="K32" s="51"/>
      <c r="L32" s="51"/>
      <c r="M32" s="51"/>
      <c r="N32" s="53"/>
      <c r="O32" s="39"/>
      <c r="P32" s="39"/>
      <c r="Q32" s="39"/>
      <c r="R32" s="39"/>
      <c r="S32" s="119"/>
      <c r="T32" s="150"/>
      <c r="U32" s="145" t="str">
        <f>IF(T31="","","cr taken of")</f>
        <v>cr taken of</v>
      </c>
      <c r="V32" s="170"/>
      <c r="W32" s="108"/>
      <c r="X32" s="31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64">
      <c r="A33" s="51"/>
      <c r="B33" s="23" t="s">
        <v>2</v>
      </c>
      <c r="C33" s="85"/>
      <c r="D33" s="86"/>
      <c r="E33" s="86"/>
      <c r="F33" s="86"/>
      <c r="G33" s="86"/>
      <c r="H33" s="87"/>
      <c r="I33" s="24"/>
      <c r="J33" s="191"/>
      <c r="K33" s="51"/>
      <c r="L33" s="51"/>
      <c r="M33" s="51"/>
      <c r="N33" s="53"/>
      <c r="O33" s="39"/>
      <c r="P33" s="39"/>
      <c r="Q33" s="39"/>
      <c r="R33" s="39"/>
      <c r="S33" s="119"/>
      <c r="T33" s="179">
        <f>IF(SUM(K4:K64)=0,"",('Credit Requirement '!B3)-SUM(K4:K64))</f>
        <v>89</v>
      </c>
      <c r="U33" s="146" t="str">
        <f>IF(T33="","","credits to go")</f>
        <v>credits to go</v>
      </c>
      <c r="V33" s="147"/>
      <c r="W33" s="108"/>
      <c r="X33" s="31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  <row r="34" spans="1:64" ht="15" hidden="1" customHeight="1">
      <c r="A34" s="51"/>
      <c r="B34" s="14"/>
      <c r="C34" s="15" t="b">
        <f>IF(C33="A",LetNum!C3, IF(C33="A-",LetNum!C4, IF(C33="B+",LetNum!C5, IF(C33="B",LetNum!C6, IF(C33="B-",LetNum!C7, IF(C33="C+",LetNum!C9, IF(C33="C",LetNum!C10, IF(C33="C-",LetNum!C11, IF(C33="D+",LetNum!C12, IF(C33="D",LetNum!C13, IF(C33="D-", LetNum!C14, IF(C33="F",LetNum!C15))))))))))))</f>
        <v>0</v>
      </c>
      <c r="D34" s="15" t="b">
        <f>IF(D33="A",LetNum!C3, IF(D33="A-",LetNum!C4, IF(D33="B+",LetNum!C5, IF(D33="B",LetNum!C6, IF(D33="B-",LetNum!C7, IF(D33="C+",LetNum!C9, IF(D33="C",LetNum!C10, IF(D33="C-",LetNum!C11, IF(D33="D+",LetNum!C12, IF(D33="D",LetNum!C13, IF(D33="D-", LetNum!C14, IF(D33="F",LetNum!C15))))))))))))</f>
        <v>0</v>
      </c>
      <c r="E34" s="15" t="b">
        <f>IF(E33="A",LetNum!C3, IF(E33="A-",LetNum!C4, IF(E33="B+",LetNum!C5, IF(E33="B",LetNum!C6, IF(E33="B-",LetNum!C7, IF(E33="C+",LetNum!C9, IF(E33="C",LetNum!C10, IF(E33="C-",LetNum!C11, IF(E33="D+",LetNum!C12, IF(E33="D",LetNum!C13, IF(E33="D-", LetNum!C14, IF(E33="F",LetNum!C15))))))))))))</f>
        <v>0</v>
      </c>
      <c r="F34" s="15" t="b">
        <f>IF(F33="A",LetNum!C3, IF(F33="A-",LetNum!C4, IF(F33="B+",LetNum!C5, IF(F33="B",LetNum!C6, IF(F33="B-",LetNum!C7, IF(F33="C+",LetNum!C9, IF(F33="C",LetNum!C10, IF(F33="C-",LetNum!C11, IF(F33="D+",LetNum!C12, IF(F33="D",LetNum!C13, IF(F33="D-", LetNum!C14, IF(F33="F",LetNum!C15))))))))))))</f>
        <v>0</v>
      </c>
      <c r="G34" s="15" t="b">
        <f>IF(G33="A",LetNum!C3, IF(G33="A-",LetNum!C4, IF(G33="B+",LetNum!C5, IF(G33="B",LetNum!C6, IF(G33="B-",LetNum!C7, IF(G33="C+",LetNum!C9, IF(G33="C",LetNum!C10, IF(G33="C-",LetNum!C11, IF(G33="D+",LetNum!C12, IF(G33="D",LetNum!C13, IF(G33="D-", LetNum!C14, IF(G33="F",LetNum!C15))))))))))))</f>
        <v>0</v>
      </c>
      <c r="H34" s="15" t="b">
        <f>IF(H33="A",LetNum!C3, IF(H33="A-",LetNum!C4, IF(H33="B+",LetNum!C5, IF(H33="B",LetNum!C6, IF(H33="B-",LetNum!C7, IF(H33="C+",LetNum!C9, IF(H33="C",LetNum!C10, IF(H33="C-",LetNum!C11, IF(H33="D+",LetNum!C12, IF(H33="D",LetNum!C13, IF(H33="D-", LetNum!C14, IF(H33="F",LetNum!C15))))))))))))</f>
        <v>0</v>
      </c>
      <c r="I34" s="14"/>
      <c r="J34" s="7"/>
      <c r="K34" s="51"/>
      <c r="L34" s="51"/>
      <c r="M34" s="51"/>
      <c r="N34" s="53"/>
      <c r="O34" s="39"/>
      <c r="P34" s="39"/>
      <c r="Q34" s="39"/>
      <c r="R34" s="39"/>
      <c r="S34" s="120"/>
      <c r="T34" s="180"/>
      <c r="U34" s="148"/>
      <c r="V34" s="147"/>
      <c r="W34" s="110"/>
      <c r="X34" s="31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</row>
    <row r="35" spans="1:64" ht="15" hidden="1" customHeight="1">
      <c r="A35" s="51"/>
      <c r="B35" s="16"/>
      <c r="C35" s="17">
        <f xml:space="preserve"> C32*C34</f>
        <v>0</v>
      </c>
      <c r="D35" s="17">
        <f xml:space="preserve"> D32*D34</f>
        <v>0</v>
      </c>
      <c r="E35" s="17">
        <f xml:space="preserve"> E32*E34</f>
        <v>0</v>
      </c>
      <c r="F35" s="17">
        <f xml:space="preserve"> F32*F34</f>
        <v>0</v>
      </c>
      <c r="G35" s="17">
        <f xml:space="preserve"> G32*G34</f>
        <v>0</v>
      </c>
      <c r="H35" s="17">
        <f>H32*H34</f>
        <v>0</v>
      </c>
      <c r="I35" s="17">
        <f>SUM(C35:H35)</f>
        <v>0</v>
      </c>
      <c r="J35" s="7"/>
      <c r="K35" s="51"/>
      <c r="L35" s="51"/>
      <c r="M35" s="51"/>
      <c r="N35" s="53"/>
      <c r="O35" s="39"/>
      <c r="P35" s="39"/>
      <c r="Q35" s="39"/>
      <c r="R35" s="39"/>
      <c r="S35" s="120"/>
      <c r="T35" s="180"/>
      <c r="U35" s="148"/>
      <c r="V35" s="147"/>
      <c r="W35" s="110"/>
      <c r="X35" s="31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</row>
    <row r="36" spans="1:64" ht="15" hidden="1" customHeight="1">
      <c r="A36" s="51"/>
      <c r="B36" s="105"/>
      <c r="C36" s="106">
        <f t="shared" ref="C36:G36" si="3">IF(C33="CR",C32-C32,C32)</f>
        <v>0</v>
      </c>
      <c r="D36" s="106">
        <f t="shared" si="3"/>
        <v>0</v>
      </c>
      <c r="E36" s="106">
        <f t="shared" si="3"/>
        <v>0</v>
      </c>
      <c r="F36" s="106">
        <f t="shared" si="3"/>
        <v>0</v>
      </c>
      <c r="G36" s="106">
        <f t="shared" si="3"/>
        <v>0</v>
      </c>
      <c r="H36" s="106">
        <f>IF(H33="CR",H32-H32,H32)</f>
        <v>0</v>
      </c>
      <c r="I36" s="106"/>
      <c r="J36" s="7"/>
      <c r="K36" s="51"/>
      <c r="L36" s="51"/>
      <c r="M36" s="51"/>
      <c r="N36" s="53"/>
      <c r="O36" s="39"/>
      <c r="P36" s="39"/>
      <c r="Q36" s="39"/>
      <c r="R36" s="39"/>
      <c r="S36" s="120"/>
      <c r="T36" s="180"/>
      <c r="U36" s="148"/>
      <c r="V36" s="147"/>
      <c r="W36" s="110"/>
      <c r="X36" s="31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</row>
    <row r="37" spans="1:64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3"/>
      <c r="O37" s="39"/>
      <c r="P37" s="39"/>
      <c r="Q37" s="39"/>
      <c r="R37" s="39"/>
      <c r="S37" s="117"/>
      <c r="T37" s="180"/>
      <c r="U37" s="148"/>
      <c r="V37" s="147"/>
      <c r="W37" s="108"/>
      <c r="X37" s="31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</row>
    <row r="38" spans="1:64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3"/>
      <c r="O38" s="39"/>
      <c r="P38" s="39"/>
      <c r="Q38" s="39"/>
      <c r="R38" s="39"/>
      <c r="S38" s="114"/>
      <c r="T38" s="124"/>
      <c r="U38" s="124"/>
      <c r="V38" s="124"/>
      <c r="W38" s="111"/>
      <c r="X38" s="31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</row>
    <row r="39" spans="1:64" s="48" customFormat="1" ht="22" customHeight="1">
      <c r="A39" s="54"/>
      <c r="B39" s="151">
        <v>5</v>
      </c>
      <c r="C39" s="161" t="s">
        <v>38</v>
      </c>
      <c r="D39" s="162"/>
      <c r="E39" s="162"/>
      <c r="F39" s="162"/>
      <c r="G39" s="162"/>
      <c r="H39" s="162"/>
      <c r="I39" s="93"/>
      <c r="J39" s="92"/>
      <c r="K39" s="54"/>
      <c r="L39" s="54"/>
      <c r="M39" s="54"/>
      <c r="N39" s="57"/>
      <c r="O39" s="47"/>
      <c r="P39" s="47"/>
      <c r="Q39" s="47"/>
      <c r="R39" s="39"/>
      <c r="S39" s="121"/>
      <c r="T39" s="125"/>
      <c r="U39" s="125"/>
      <c r="V39" s="125"/>
      <c r="W39" s="112"/>
      <c r="X39" s="31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</row>
    <row r="40" spans="1:64" ht="16">
      <c r="A40" s="51"/>
      <c r="B40" s="152"/>
      <c r="C40" s="81" t="s">
        <v>76</v>
      </c>
      <c r="D40" s="80" t="s">
        <v>65</v>
      </c>
      <c r="E40" s="80"/>
      <c r="F40" s="80"/>
      <c r="G40" s="80"/>
      <c r="H40" s="80"/>
      <c r="I40" s="21" t="s">
        <v>0</v>
      </c>
      <c r="J40" s="27" t="s">
        <v>21</v>
      </c>
      <c r="K40" s="58" t="str">
        <f>IF(SUM(C41:H41)=0,"",SUM(C41:H41))</f>
        <v/>
      </c>
      <c r="L40" s="59" t="str">
        <f>IF(K40="","","Cr.")</f>
        <v/>
      </c>
      <c r="M40" s="60"/>
      <c r="N40" s="61"/>
      <c r="O40" s="39"/>
      <c r="P40" s="39"/>
      <c r="Q40" s="39"/>
      <c r="R40" s="39"/>
      <c r="S40" s="114"/>
      <c r="T40" s="124"/>
      <c r="U40" s="124"/>
      <c r="V40" s="124"/>
      <c r="W40" s="111"/>
      <c r="X40" s="31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</row>
    <row r="41" spans="1:64">
      <c r="A41" s="51"/>
      <c r="B41" s="22" t="s">
        <v>1</v>
      </c>
      <c r="C41" s="82"/>
      <c r="D41" s="83"/>
      <c r="E41" s="83"/>
      <c r="F41" s="83"/>
      <c r="G41" s="83"/>
      <c r="H41" s="84"/>
      <c r="I41" s="11">
        <f xml:space="preserve"> SUM(C45:H45)</f>
        <v>0</v>
      </c>
      <c r="J41" s="190" t="str">
        <f>IF(ISERROR(I44/I41),"",I44/I41)</f>
        <v/>
      </c>
      <c r="K41" s="51"/>
      <c r="L41" s="51"/>
      <c r="M41" s="51"/>
      <c r="N41" s="53"/>
      <c r="O41" s="39"/>
      <c r="P41" s="39"/>
      <c r="Q41" s="39"/>
      <c r="R41" s="39"/>
      <c r="S41" s="114"/>
      <c r="T41" s="124"/>
      <c r="U41" s="124"/>
      <c r="V41" s="124"/>
      <c r="W41" s="111"/>
      <c r="X41" s="31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</row>
    <row r="42" spans="1:64">
      <c r="A42" s="51"/>
      <c r="B42" s="23" t="s">
        <v>2</v>
      </c>
      <c r="C42" s="85"/>
      <c r="D42" s="86"/>
      <c r="E42" s="86"/>
      <c r="F42" s="86"/>
      <c r="G42" s="86"/>
      <c r="H42" s="87"/>
      <c r="I42" s="24"/>
      <c r="J42" s="191"/>
      <c r="K42" s="51"/>
      <c r="L42" s="51"/>
      <c r="M42" s="51"/>
      <c r="N42" s="53"/>
      <c r="O42" s="39"/>
      <c r="P42" s="39"/>
      <c r="Q42" s="39"/>
      <c r="R42" s="39"/>
      <c r="S42" s="51"/>
      <c r="T42" s="122"/>
      <c r="U42" s="122"/>
      <c r="V42" s="122"/>
      <c r="W42" s="39"/>
      <c r="X42" s="31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</row>
    <row r="43" spans="1:64" hidden="1">
      <c r="A43" s="51"/>
      <c r="B43" s="14"/>
      <c r="C43" s="15" t="b">
        <f>IF(C42="A",LetNum!C3, IF(C42="A-",LetNum!C4, IF(C42="B+",LetNum!C5, IF(C42="B",LetNum!C6, IF(C42="B-",LetNum!C7, IF(C42="C+",LetNum!C9, IF(C42="C",LetNum!C10, IF(C42="C-",LetNum!C11, IF(C42="D+",LetNum!C12, IF(C42="D",LetNum!C13, IF(C42="D-", LetNum!C14, IF(C42="F",LetNum!C15))))))))))))</f>
        <v>0</v>
      </c>
      <c r="D43" s="15" t="b">
        <f>IF(D42="A",LetNum!C3, IF(D42="A-",LetNum!C4, IF(D42="B+",LetNum!C5, IF(D42="B",LetNum!C6, IF(D42="B-",LetNum!C7, IF(D42="C+",LetNum!C9, IF(D42="C",LetNum!C10, IF(D42="C-",LetNum!C11, IF(D42="D+",LetNum!C12, IF(D42="D",LetNum!C13, IF(D42="D-", LetNum!C14, IF(D42="F",LetNum!C15))))))))))))</f>
        <v>0</v>
      </c>
      <c r="E43" s="15" t="b">
        <f>IF(E42="A",LetNum!C3, IF(E42="A-",LetNum!C4, IF(E42="B+",LetNum!C5, IF(E42="B",LetNum!C6, IF(E42="B-",LetNum!C7, IF(E42="C+",LetNum!C9, IF(E42="C",LetNum!C10, IF(E42="C-",LetNum!C11, IF(E42="D+",LetNum!C12, IF(E42="D",LetNum!C13, IF(E42="D-", LetNum!C14, IF(E42="F",LetNum!C15))))))))))))</f>
        <v>0</v>
      </c>
      <c r="F43" s="15" t="b">
        <f>IF(F42="A",LetNum!C3, IF(F42="A-",LetNum!C4, IF(F42="B+",LetNum!C5, IF(F42="B",LetNum!C6, IF(F42="B-",LetNum!C7, IF(F42="C+",LetNum!C9, IF(F42="C",LetNum!C10, IF(F42="C-",LetNum!C11, IF(F42="D+",LetNum!C12, IF(F42="D",LetNum!C13, IF(F42="D-", LetNum!C14, IF(F42="F",LetNum!C15))))))))))))</f>
        <v>0</v>
      </c>
      <c r="G43" s="15" t="b">
        <f>IF(G42="A",LetNum!C3, IF(G42="A-",LetNum!C4, IF(G42="B+",LetNum!C5, IF(G42="B",LetNum!C6, IF(G42="B-",LetNum!C7, IF(G42="C+",LetNum!C9, IF(G42="C",LetNum!C10, IF(G42="C-",LetNum!C11, IF(G42="D+",LetNum!C12, IF(G42="D",LetNum!C13, IF(G42="D-", LetNum!C14, IF(G42="F",LetNum!C15))))))))))))</f>
        <v>0</v>
      </c>
      <c r="H43" s="15" t="b">
        <f>IF(H42="A",LetNum!C3, IF(H42="A-",LetNum!C4, IF(H42="B+",LetNum!C5, IF(H42="B",LetNum!C6, IF(H42="B-",LetNum!C7, IF(H42="C+",LetNum!C9, IF(H42="C",LetNum!C10, IF(H42="C-",LetNum!C11, IF(H42="D+",LetNum!C12, IF(H42="D",LetNum!C13, IF(H42="D-", LetNum!C14, IF(H42="F",LetNum!C15))))))))))))</f>
        <v>0</v>
      </c>
      <c r="I43" s="14"/>
      <c r="J43" s="7"/>
      <c r="K43" s="51"/>
      <c r="L43" s="51"/>
      <c r="M43" s="51"/>
      <c r="N43" s="53"/>
      <c r="O43" s="39"/>
      <c r="P43" s="39"/>
      <c r="Q43" s="39"/>
      <c r="R43" s="39"/>
      <c r="S43" s="39"/>
      <c r="T43" s="39"/>
      <c r="U43" s="39"/>
      <c r="V43" s="39"/>
      <c r="W43" s="39"/>
      <c r="X43" s="31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spans="1:64" hidden="1">
      <c r="A44" s="51"/>
      <c r="B44" s="16"/>
      <c r="C44" s="17">
        <f xml:space="preserve"> C41*C43</f>
        <v>0</v>
      </c>
      <c r="D44" s="17">
        <f xml:space="preserve"> D41*D43</f>
        <v>0</v>
      </c>
      <c r="E44" s="17">
        <f xml:space="preserve"> E41*E43</f>
        <v>0</v>
      </c>
      <c r="F44" s="17">
        <f xml:space="preserve"> F41*F43</f>
        <v>0</v>
      </c>
      <c r="G44" s="17">
        <f xml:space="preserve"> G41*G43</f>
        <v>0</v>
      </c>
      <c r="H44" s="17">
        <f>H41*H43</f>
        <v>0</v>
      </c>
      <c r="I44" s="17">
        <f>SUM(C44:H44)</f>
        <v>0</v>
      </c>
      <c r="J44" s="7"/>
      <c r="K44" s="51"/>
      <c r="L44" s="51"/>
      <c r="M44" s="51"/>
      <c r="N44" s="53"/>
      <c r="O44" s="39"/>
      <c r="P44" s="39"/>
      <c r="Q44" s="39"/>
      <c r="R44" s="39"/>
      <c r="S44" s="39"/>
      <c r="T44" s="39"/>
      <c r="U44" s="39"/>
      <c r="V44" s="39"/>
      <c r="W44" s="39"/>
      <c r="X44" s="31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</row>
    <row r="45" spans="1:64" hidden="1">
      <c r="A45" s="51"/>
      <c r="B45" s="105"/>
      <c r="C45" s="106">
        <f t="shared" ref="C45:G45" si="4">IF(C42="CR",C41-C41,C41)</f>
        <v>0</v>
      </c>
      <c r="D45" s="106">
        <f t="shared" si="4"/>
        <v>0</v>
      </c>
      <c r="E45" s="106">
        <f t="shared" si="4"/>
        <v>0</v>
      </c>
      <c r="F45" s="106">
        <f t="shared" si="4"/>
        <v>0</v>
      </c>
      <c r="G45" s="106">
        <f t="shared" si="4"/>
        <v>0</v>
      </c>
      <c r="H45" s="106">
        <f>IF(H42="CR",H41-H41,H41)</f>
        <v>0</v>
      </c>
      <c r="I45" s="106"/>
      <c r="J45" s="7"/>
      <c r="K45" s="51"/>
      <c r="L45" s="51"/>
      <c r="M45" s="51"/>
      <c r="N45" s="53"/>
      <c r="O45" s="39"/>
      <c r="P45" s="39"/>
      <c r="Q45" s="39"/>
      <c r="R45" s="39"/>
      <c r="S45" s="39"/>
      <c r="T45" s="39"/>
      <c r="U45" s="39"/>
      <c r="V45" s="39"/>
      <c r="W45" s="39"/>
      <c r="X45" s="31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</row>
    <row r="46" spans="1:64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3"/>
      <c r="O46" s="39"/>
      <c r="P46" s="39"/>
      <c r="Q46" s="39"/>
      <c r="R46" s="39"/>
      <c r="S46" s="39"/>
      <c r="T46" s="39"/>
      <c r="U46" s="39"/>
      <c r="V46" s="39"/>
      <c r="W46" s="39"/>
      <c r="X46" s="31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</row>
    <row r="47" spans="1:64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3"/>
      <c r="O47" s="39"/>
      <c r="P47" s="39"/>
      <c r="Q47" s="39"/>
      <c r="R47" s="39"/>
      <c r="S47" s="39"/>
      <c r="T47" s="39"/>
      <c r="U47" s="39"/>
      <c r="V47" s="39"/>
      <c r="W47" s="39"/>
      <c r="X47" s="31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</row>
    <row r="48" spans="1:64" s="48" customFormat="1" ht="22" customHeight="1">
      <c r="A48" s="54"/>
      <c r="B48" s="151">
        <v>6</v>
      </c>
      <c r="C48" s="161" t="s">
        <v>39</v>
      </c>
      <c r="D48" s="162"/>
      <c r="E48" s="162"/>
      <c r="F48" s="162"/>
      <c r="G48" s="162"/>
      <c r="H48" s="162"/>
      <c r="I48" s="93"/>
      <c r="J48" s="92"/>
      <c r="K48" s="54"/>
      <c r="L48" s="54"/>
      <c r="M48" s="54"/>
      <c r="N48" s="57"/>
      <c r="O48" s="47"/>
      <c r="P48" s="47"/>
      <c r="Q48" s="47"/>
      <c r="R48" s="39"/>
      <c r="S48" s="47"/>
      <c r="T48" s="47"/>
      <c r="U48" s="47"/>
      <c r="V48" s="47"/>
      <c r="W48" s="47"/>
      <c r="X48" s="31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</row>
    <row r="49" spans="1:64" ht="16">
      <c r="A49" s="51"/>
      <c r="B49" s="152"/>
      <c r="C49" s="81" t="s">
        <v>77</v>
      </c>
      <c r="D49" s="80"/>
      <c r="E49" s="80"/>
      <c r="F49" s="80"/>
      <c r="G49" s="80"/>
      <c r="H49" s="80"/>
      <c r="I49" s="21" t="s">
        <v>0</v>
      </c>
      <c r="J49" s="28" t="s">
        <v>21</v>
      </c>
      <c r="K49" s="58" t="str">
        <f>IF(SUM(C50:H50)=0,"",SUM(C50:H50))</f>
        <v/>
      </c>
      <c r="L49" s="59" t="str">
        <f>IF(K49="","","Cr.")</f>
        <v/>
      </c>
      <c r="M49" s="60"/>
      <c r="N49" s="61"/>
      <c r="O49" s="39"/>
      <c r="P49" s="39"/>
      <c r="Q49" s="39"/>
      <c r="R49" s="39"/>
      <c r="S49" s="39"/>
      <c r="T49" s="39"/>
      <c r="U49" s="39"/>
      <c r="V49" s="39"/>
      <c r="W49" s="39"/>
      <c r="X49" s="31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</row>
    <row r="50" spans="1:64">
      <c r="A50" s="51"/>
      <c r="B50" s="22" t="s">
        <v>1</v>
      </c>
      <c r="C50" s="82"/>
      <c r="D50" s="83"/>
      <c r="E50" s="83"/>
      <c r="F50" s="83"/>
      <c r="G50" s="83"/>
      <c r="H50" s="84"/>
      <c r="I50" s="11">
        <f xml:space="preserve"> SUM(C54:H54)</f>
        <v>0</v>
      </c>
      <c r="J50" s="190" t="str">
        <f>IF(ISERROR(I53/I50),"",I53/I50)</f>
        <v/>
      </c>
      <c r="K50" s="51"/>
      <c r="L50" s="39"/>
      <c r="M50" s="39"/>
      <c r="N50" s="49"/>
      <c r="O50" s="39"/>
      <c r="P50" s="39"/>
      <c r="Q50" s="39"/>
      <c r="R50" s="39"/>
      <c r="S50" s="39"/>
      <c r="T50" s="39"/>
      <c r="U50" s="39"/>
      <c r="V50" s="39"/>
      <c r="W50" s="39"/>
      <c r="X50" s="31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</row>
    <row r="51" spans="1:64">
      <c r="A51" s="51"/>
      <c r="B51" s="23" t="s">
        <v>2</v>
      </c>
      <c r="C51" s="85"/>
      <c r="D51" s="86"/>
      <c r="E51" s="86"/>
      <c r="F51" s="86"/>
      <c r="G51" s="86"/>
      <c r="H51" s="87"/>
      <c r="I51" s="24"/>
      <c r="J51" s="191"/>
      <c r="K51" s="51"/>
      <c r="L51" s="39"/>
      <c r="M51" s="39"/>
      <c r="N51" s="52"/>
      <c r="O51" s="39"/>
      <c r="P51" s="39"/>
      <c r="Q51" s="39"/>
      <c r="R51" s="39"/>
      <c r="S51" s="39"/>
      <c r="T51" s="39"/>
      <c r="U51" s="39"/>
      <c r="V51" s="39"/>
      <c r="W51" s="39"/>
      <c r="X51" s="31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</row>
    <row r="52" spans="1:64" hidden="1">
      <c r="A52" s="51"/>
      <c r="B52" s="14"/>
      <c r="C52" s="15" t="b">
        <f>IF(C51="A",LetNum!C3, IF(C51="A-",LetNum!C4, IF(C51="B+",LetNum!C5, IF(C51="B",LetNum!C6, IF(C51="B-",LetNum!C7, IF(C51="C+",LetNum!C9, IF(C51="C",LetNum!C10, IF(C51="C-",LetNum!C11, IF(C51="D+",LetNum!C12, IF(C51="D",LetNum!C13, IF(C51="D-", LetNum!C14, IF(C51="F",LetNum!C15))))))))))))</f>
        <v>0</v>
      </c>
      <c r="D52" s="15" t="b">
        <f>IF(D51="A",LetNum!C3, IF(D51="A-",LetNum!C4, IF(D51="B+",LetNum!C5, IF(D51="B",LetNum!C6, IF(D51="B-",LetNum!C7, IF(D51="C+",LetNum!C9, IF(D51="C",LetNum!C10, IF(D51="C-",LetNum!C11, IF(D51="D+",LetNum!C12, IF(D51="D",LetNum!C13, IF(D51="D-", LetNum!C14, IF(D51="F",LetNum!C15))))))))))))</f>
        <v>0</v>
      </c>
      <c r="E52" s="15" t="b">
        <f>IF(E51="A",LetNum!C3, IF(E51="A-",LetNum!C4, IF(E51="B+",LetNum!C5, IF(E51="B",LetNum!C6, IF(E51="B-",LetNum!C7, IF(E51="C+",LetNum!C9, IF(E51="C",LetNum!C10, IF(E51="C-",LetNum!C11, IF(E51="D+",LetNum!C12, IF(E51="D",LetNum!C13, IF(E51="D-", LetNum!C14, IF(E51="F",LetNum!C15))))))))))))</f>
        <v>0</v>
      </c>
      <c r="F52" s="15" t="b">
        <f>IF(F51="A",LetNum!C3, IF(F51="A-",LetNum!C4, IF(F51="B+",LetNum!C5, IF(F51="B",LetNum!C6, IF(F51="B-",LetNum!C7, IF(F51="C+",LetNum!C9, IF(F51="C",LetNum!C10, IF(F51="C-",LetNum!C11, IF(F51="D+",LetNum!C12, IF(F51="D",LetNum!C13, IF(F51="D-", LetNum!C14, IF(F51="F",LetNum!C15))))))))))))</f>
        <v>0</v>
      </c>
      <c r="G52" s="15" t="b">
        <f>IF(G51="A",LetNum!C3, IF(G51="A-",LetNum!C4, IF(G51="B+",LetNum!C5, IF(G51="B",LetNum!C6, IF(G51="B-",LetNum!C7, IF(G51="C+",LetNum!C9, IF(G51="C",LetNum!C10, IF(G51="C-",LetNum!C11, IF(G51="D+",LetNum!C12, IF(G51="D",LetNum!C13, IF(G51="D-", LetNum!C14, IF(G51="F",LetNum!C15))))))))))))</f>
        <v>0</v>
      </c>
      <c r="H52" s="15" t="b">
        <f>IF(H51="A",LetNum!C3, IF(H51="A-",LetNum!C4, IF(H51="B+",LetNum!C5, IF(H51="B",LetNum!C6, IF(H51="B-",LetNum!C7, IF(H51="C+",LetNum!C9, IF(H51="C",LetNum!C10, IF(H51="C-",LetNum!C11, IF(H51="D+",LetNum!C12, IF(H51="D",LetNum!C13, IF(H51="D-", LetNum!C14, IF(H51="F",LetNum!C15))))))))))))</f>
        <v>0</v>
      </c>
      <c r="I52" s="14"/>
      <c r="J52" s="7"/>
      <c r="K52" s="7"/>
      <c r="L52" s="29"/>
      <c r="M52" s="29"/>
      <c r="N52" s="5"/>
      <c r="O52" s="29"/>
      <c r="P52" s="39"/>
      <c r="Q52" s="39"/>
      <c r="R52" s="39"/>
      <c r="S52" s="39"/>
      <c r="T52" s="39"/>
      <c r="U52" s="39"/>
      <c r="V52" s="39"/>
      <c r="W52" s="39"/>
      <c r="X52" s="31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</row>
    <row r="53" spans="1:64" hidden="1">
      <c r="A53" s="51"/>
      <c r="B53" s="16"/>
      <c r="C53" s="17">
        <f xml:space="preserve"> C50*C52</f>
        <v>0</v>
      </c>
      <c r="D53" s="17">
        <f xml:space="preserve"> D50*D52</f>
        <v>0</v>
      </c>
      <c r="E53" s="17">
        <f xml:space="preserve"> E50*E52</f>
        <v>0</v>
      </c>
      <c r="F53" s="17">
        <f xml:space="preserve"> F50*F52</f>
        <v>0</v>
      </c>
      <c r="G53" s="17">
        <f xml:space="preserve"> G50*G52</f>
        <v>0</v>
      </c>
      <c r="H53" s="17">
        <f>H50*H52</f>
        <v>0</v>
      </c>
      <c r="I53" s="17">
        <f>SUM(C53:H53)</f>
        <v>0</v>
      </c>
      <c r="J53" s="7"/>
      <c r="K53" s="7"/>
      <c r="L53" s="29"/>
      <c r="M53" s="29"/>
      <c r="N53" s="5"/>
      <c r="O53" s="29"/>
      <c r="P53" s="39"/>
      <c r="Q53" s="39"/>
      <c r="R53" s="39"/>
      <c r="S53" s="39"/>
      <c r="T53" s="39"/>
      <c r="U53" s="39"/>
      <c r="V53" s="39"/>
      <c r="W53" s="39"/>
      <c r="X53" s="31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64" hidden="1">
      <c r="A54" s="51"/>
      <c r="B54" s="105"/>
      <c r="C54" s="106">
        <f t="shared" ref="C54:G54" si="5">IF(C51="CR",C50-C50,C50)</f>
        <v>0</v>
      </c>
      <c r="D54" s="106">
        <f t="shared" si="5"/>
        <v>0</v>
      </c>
      <c r="E54" s="106">
        <f t="shared" si="5"/>
        <v>0</v>
      </c>
      <c r="F54" s="106">
        <f t="shared" si="5"/>
        <v>0</v>
      </c>
      <c r="G54" s="106">
        <f t="shared" si="5"/>
        <v>0</v>
      </c>
      <c r="H54" s="106">
        <f>IF(H51="CR",H50-H50,H50)</f>
        <v>0</v>
      </c>
      <c r="I54" s="106"/>
      <c r="J54" s="7"/>
      <c r="K54" s="7"/>
      <c r="L54" s="29"/>
      <c r="M54" s="29"/>
      <c r="N54" s="5"/>
      <c r="O54" s="29"/>
      <c r="P54" s="39"/>
      <c r="Q54" s="39"/>
      <c r="R54" s="39"/>
      <c r="S54" s="39"/>
      <c r="T54" s="39"/>
      <c r="U54" s="39"/>
      <c r="V54" s="39"/>
      <c r="W54" s="39"/>
      <c r="X54" s="31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64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39"/>
      <c r="M55" s="39"/>
      <c r="N55" s="52"/>
      <c r="O55" s="39"/>
      <c r="P55" s="39"/>
      <c r="Q55" s="39"/>
      <c r="R55" s="39"/>
      <c r="S55" s="39"/>
      <c r="T55" s="39"/>
      <c r="U55" s="39"/>
      <c r="V55" s="39"/>
      <c r="W55" s="39"/>
      <c r="X55" s="31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</row>
    <row r="56" spans="1:64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39"/>
      <c r="M56" s="39"/>
      <c r="N56" s="52"/>
      <c r="O56" s="39"/>
      <c r="P56" s="39"/>
      <c r="Q56" s="39"/>
      <c r="R56" s="39"/>
      <c r="S56" s="39"/>
      <c r="T56" s="39"/>
      <c r="U56" s="39"/>
      <c r="V56" s="39"/>
      <c r="W56" s="39"/>
      <c r="X56" s="31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</row>
    <row r="57" spans="1:64" s="48" customFormat="1" ht="22" customHeight="1">
      <c r="A57" s="54"/>
      <c r="B57" s="181" t="s">
        <v>29</v>
      </c>
      <c r="C57" s="183" t="s">
        <v>27</v>
      </c>
      <c r="D57" s="184"/>
      <c r="E57" s="54"/>
      <c r="F57" s="181" t="s">
        <v>28</v>
      </c>
      <c r="G57" s="183" t="s">
        <v>26</v>
      </c>
      <c r="H57" s="185"/>
      <c r="I57" s="45"/>
      <c r="J57" s="54"/>
      <c r="K57" s="54"/>
      <c r="L57" s="47"/>
      <c r="M57" s="47"/>
      <c r="N57" s="56"/>
      <c r="O57" s="47"/>
      <c r="P57" s="47"/>
      <c r="Q57" s="47"/>
      <c r="R57" s="39"/>
      <c r="S57" s="47"/>
      <c r="T57" s="47"/>
      <c r="U57" s="47"/>
      <c r="V57" s="47"/>
      <c r="W57" s="47"/>
      <c r="X57" s="31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</row>
    <row r="58" spans="1:64" ht="15" customHeight="1">
      <c r="A58" s="51"/>
      <c r="B58" s="182"/>
      <c r="C58" s="81" t="s">
        <v>57</v>
      </c>
      <c r="D58" s="88" t="s">
        <v>58</v>
      </c>
      <c r="E58" s="51"/>
      <c r="F58" s="182"/>
      <c r="G58" s="81"/>
      <c r="H58" s="88"/>
      <c r="I58" s="7"/>
      <c r="J58" s="51"/>
      <c r="K58" s="51"/>
      <c r="L58" s="39"/>
      <c r="M58" s="39"/>
      <c r="N58" s="52"/>
      <c r="O58" s="39"/>
      <c r="P58" s="39"/>
      <c r="Q58" s="39"/>
      <c r="R58" s="39"/>
      <c r="S58" s="39"/>
      <c r="T58" s="39"/>
      <c r="U58" s="39"/>
      <c r="V58" s="39"/>
      <c r="W58" s="39"/>
      <c r="X58" s="31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64">
      <c r="A59" s="51"/>
      <c r="B59" s="22" t="s">
        <v>1</v>
      </c>
      <c r="C59" s="82"/>
      <c r="D59" s="84"/>
      <c r="E59" s="51"/>
      <c r="F59" s="22" t="s">
        <v>1</v>
      </c>
      <c r="G59" s="82"/>
      <c r="H59" s="84"/>
      <c r="I59" s="7"/>
      <c r="J59" s="51"/>
      <c r="K59" s="51"/>
      <c r="L59" s="39"/>
      <c r="M59" s="39"/>
      <c r="N59" s="52"/>
      <c r="O59" s="39"/>
      <c r="P59" s="39"/>
      <c r="Q59" s="39"/>
      <c r="R59" s="39"/>
      <c r="S59" s="39"/>
      <c r="T59" s="39"/>
      <c r="U59" s="39"/>
      <c r="V59" s="39"/>
      <c r="W59" s="39"/>
      <c r="X59" s="31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</row>
    <row r="60" spans="1:64">
      <c r="A60" s="51"/>
      <c r="B60" s="23" t="s">
        <v>2</v>
      </c>
      <c r="C60" s="85"/>
      <c r="D60" s="87"/>
      <c r="E60" s="51"/>
      <c r="F60" s="23" t="s">
        <v>2</v>
      </c>
      <c r="G60" s="85"/>
      <c r="H60" s="87"/>
      <c r="I60" s="7"/>
      <c r="J60" s="51"/>
      <c r="K60" s="51"/>
      <c r="L60" s="39"/>
      <c r="M60" s="39"/>
      <c r="N60" s="52"/>
      <c r="O60" s="39"/>
      <c r="P60" s="39"/>
      <c r="Q60" s="39"/>
      <c r="R60" s="39"/>
      <c r="S60" s="39"/>
      <c r="T60" s="39"/>
      <c r="U60" s="39"/>
      <c r="V60" s="39"/>
      <c r="W60" s="39"/>
      <c r="X60" s="31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64" hidden="1">
      <c r="A61" s="51"/>
      <c r="B61" s="42">
        <f xml:space="preserve"> SUM(C62:D62)</f>
        <v>0</v>
      </c>
      <c r="C61" s="15" t="b">
        <f>IF(C60="A",LetNum!C3, IF(C60="A-",LetNum!C4, IF(C60="B+",LetNum!C5, IF(C60="B",LetNum!C6, IF(C60="B-",LetNum!C7, IF(C60="C+",LetNum!C9, IF(C60="C",LetNum!C10, IF(C60="C-",LetNum!C11, IF(C60="D+",LetNum!C12, IF(C60="D",LetNum!C13, IF(C60="D-", LetNum!C14, IF(C60="F",LetNum!C15))))))))))))</f>
        <v>0</v>
      </c>
      <c r="D61" s="15" t="b">
        <f>IF(D60="A",LetNum!C3, IF(D60="A-",LetNum!C4, IF(D60="B+",LetNum!C5, IF(D60="B",LetNum!C6, IF(D60="B-",LetNum!C7, IF(D60="C+",LetNum!C9, IF(D60="C",LetNum!C10, IF(D60="C-",LetNum!C11, IF(D60="D+",LetNum!C12, IF(D60="D",LetNum!C13, IF(D60="D-", LetNum!C14, IF(D60="F",LetNum!C15))))))))))))</f>
        <v>0</v>
      </c>
      <c r="E61" s="39"/>
      <c r="F61" s="42">
        <f xml:space="preserve"> SUM(G62:H62)</f>
        <v>0</v>
      </c>
      <c r="G61" s="15" t="b">
        <f>IF(G60="A",LetNum!C3, IF(G60="A-",LetNum!C4, IF(G60="B+",LetNum!C5, IF(G60="B",LetNum!C6, IF(G60="B-",LetNum!C7, IF(G60="C+",LetNum!C9, IF(G60="C",LetNum!C10, IF(G60="C-",LetNum!C11, IF(G60="D+",LetNum!C12, IF(G60="D",LetNum!C13, IF(G60="D-", LetNum!C14, IF(G60="F",LetNum!C15))))))))))))</f>
        <v>0</v>
      </c>
      <c r="H61" s="15" t="b">
        <f>IF(H60="A",LetNum!C3, IF(H60="A-",LetNum!C4, IF(H60="B+",LetNum!C5, IF(H60="B",LetNum!C6, IF(H60="B-",LetNum!C7, IF(H60="C+",LetNum!C9, IF(H60="C",LetNum!C10, IF(H60="C-",LetNum!C11, IF(H60="D+",LetNum!C12, IF(H60="D",LetNum!C13, IF(H60="D-", LetNum!C14, IF(H60="F",LetNum!C15))))))))))))</f>
        <v>0</v>
      </c>
      <c r="I61" s="7"/>
      <c r="J61" s="51"/>
      <c r="K61" s="51"/>
      <c r="L61" s="39"/>
      <c r="M61" s="39"/>
      <c r="N61" s="52"/>
      <c r="O61" s="39"/>
      <c r="P61" s="39"/>
      <c r="Q61" s="39"/>
      <c r="R61" s="39"/>
      <c r="S61" s="39"/>
      <c r="T61" s="39"/>
      <c r="U61" s="39"/>
      <c r="V61" s="39"/>
      <c r="W61" s="39"/>
      <c r="X61" s="31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64" hidden="1">
      <c r="A62" s="51"/>
      <c r="B62" s="43">
        <f xml:space="preserve"> SUM(C63:D63)</f>
        <v>0</v>
      </c>
      <c r="C62" s="17">
        <f xml:space="preserve"> C59*C61</f>
        <v>0</v>
      </c>
      <c r="D62" s="17">
        <f xml:space="preserve"> D59*D61</f>
        <v>0</v>
      </c>
      <c r="E62" s="51"/>
      <c r="F62" s="43">
        <f xml:space="preserve"> SUM(G63:H63)</f>
        <v>0</v>
      </c>
      <c r="G62" s="17">
        <f xml:space="preserve"> G59*G61</f>
        <v>0</v>
      </c>
      <c r="H62" s="17">
        <f xml:space="preserve"> H59*H61</f>
        <v>0</v>
      </c>
      <c r="I62" s="7"/>
      <c r="J62" s="51"/>
      <c r="K62" s="51"/>
      <c r="L62" s="39"/>
      <c r="M62" s="39"/>
      <c r="N62" s="52"/>
      <c r="O62" s="39"/>
      <c r="P62" s="39"/>
      <c r="Q62" s="39"/>
      <c r="R62" s="39"/>
      <c r="S62" s="39"/>
      <c r="T62" s="39"/>
      <c r="U62" s="39"/>
      <c r="V62" s="39"/>
      <c r="W62" s="39"/>
      <c r="X62" s="31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64" hidden="1">
      <c r="A63" s="51"/>
      <c r="B63" s="43"/>
      <c r="C63" s="106">
        <f>IF(C60="CR",C59-C59,C59)</f>
        <v>0</v>
      </c>
      <c r="D63" s="106">
        <f>IF(D60="CR",D59-D59,D59)</f>
        <v>0</v>
      </c>
      <c r="E63" s="51"/>
      <c r="F63" s="43"/>
      <c r="G63" s="106">
        <f>IF(G60="CR",G59-G59,G59)</f>
        <v>0</v>
      </c>
      <c r="H63" s="106">
        <f>IF(H60="CR",H59-H59,H59)</f>
        <v>0</v>
      </c>
      <c r="I63" s="7"/>
      <c r="J63" s="51"/>
      <c r="K63" s="51"/>
      <c r="L63" s="39"/>
      <c r="M63" s="39"/>
      <c r="N63" s="52"/>
      <c r="O63" s="39"/>
      <c r="P63" s="39"/>
      <c r="Q63" s="39"/>
      <c r="R63" s="39"/>
      <c r="S63" s="39"/>
      <c r="T63" s="39"/>
      <c r="U63" s="39"/>
      <c r="V63" s="39"/>
      <c r="W63" s="39"/>
      <c r="X63" s="31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64">
      <c r="A64" s="51"/>
      <c r="B64" s="51"/>
      <c r="C64" s="177" t="s">
        <v>21</v>
      </c>
      <c r="D64" s="173" t="str">
        <f>IF(ISERROR(B61/B62),"",B61/B62)</f>
        <v/>
      </c>
      <c r="E64" s="51"/>
      <c r="F64" s="51"/>
      <c r="G64" s="175" t="s">
        <v>21</v>
      </c>
      <c r="H64" s="171" t="str">
        <f>IF(ISERROR(F61/F62),"",F61/F62)</f>
        <v/>
      </c>
      <c r="I64" s="44"/>
      <c r="J64" s="66"/>
      <c r="K64" s="107" t="str">
        <f>IF(SUM(C59:H59)=0,"",SUM(C59:H59))</f>
        <v/>
      </c>
      <c r="L64" s="67" t="str">
        <f>IF(K64="","","Cr.")</f>
        <v/>
      </c>
      <c r="M64" s="39"/>
      <c r="N64" s="52"/>
      <c r="O64" s="39"/>
      <c r="P64" s="39"/>
      <c r="Q64" s="39"/>
      <c r="R64" s="39"/>
      <c r="S64" s="39"/>
      <c r="T64" s="39"/>
      <c r="U64" s="39"/>
      <c r="V64" s="39"/>
      <c r="W64" s="39"/>
      <c r="X64" s="31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</row>
    <row r="65" spans="1:64">
      <c r="A65" s="51"/>
      <c r="B65" s="51"/>
      <c r="C65" s="178"/>
      <c r="D65" s="174"/>
      <c r="E65" s="50"/>
      <c r="F65" s="89"/>
      <c r="G65" s="176"/>
      <c r="H65" s="172"/>
      <c r="I65" s="2"/>
      <c r="J65" s="50"/>
      <c r="K65" s="50"/>
      <c r="L65" s="50"/>
      <c r="M65" s="50"/>
      <c r="N65" s="51"/>
      <c r="O65" s="39"/>
      <c r="P65" s="39"/>
      <c r="Q65" s="39"/>
      <c r="R65" s="39"/>
      <c r="S65" s="39"/>
      <c r="T65" s="39"/>
      <c r="U65" s="39"/>
      <c r="V65" s="39"/>
      <c r="W65" s="39"/>
      <c r="X65" s="31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</row>
    <row r="66" spans="1:64" ht="20">
      <c r="A66" s="51"/>
      <c r="B66" s="51"/>
      <c r="C66" s="51"/>
      <c r="D66" s="55"/>
      <c r="E66" s="51"/>
      <c r="F66" s="51"/>
      <c r="G66" s="51"/>
      <c r="H66" s="55"/>
      <c r="I66" s="51"/>
      <c r="J66" s="51"/>
      <c r="K66" s="51"/>
      <c r="L66" s="51"/>
      <c r="M66" s="51"/>
      <c r="N66" s="51"/>
      <c r="O66" s="39"/>
      <c r="P66" s="39"/>
      <c r="Q66" s="39"/>
      <c r="R66" s="39"/>
      <c r="S66" s="39"/>
      <c r="T66" s="39"/>
      <c r="U66" s="39"/>
      <c r="V66" s="39"/>
      <c r="W66" s="39"/>
      <c r="X66" s="31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</row>
    <row r="67" spans="1:6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1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64">
      <c r="A68" s="129"/>
      <c r="B68" s="130"/>
      <c r="C68" s="131"/>
      <c r="D68" s="131"/>
      <c r="E68" s="130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31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64" ht="18">
      <c r="A69" s="128"/>
      <c r="B69" s="19"/>
      <c r="C69" s="19"/>
      <c r="D69" s="19"/>
      <c r="E69" s="19"/>
      <c r="F69" s="19"/>
      <c r="G69" s="19"/>
      <c r="H69" s="128"/>
      <c r="I69" s="19"/>
      <c r="J69" s="128" t="s">
        <v>18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31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</row>
    <row r="70" spans="1:64" ht="18">
      <c r="A70" s="128"/>
      <c r="B70" s="19"/>
      <c r="C70" s="19"/>
      <c r="D70" s="19"/>
      <c r="E70" s="19"/>
      <c r="F70" s="19"/>
      <c r="G70" s="19"/>
      <c r="H70" s="128"/>
      <c r="I70" s="19"/>
      <c r="J70" s="12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31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64" ht="18">
      <c r="A71" s="128"/>
      <c r="B71" s="140" t="s">
        <v>52</v>
      </c>
      <c r="C71" s="65" t="s">
        <v>53</v>
      </c>
      <c r="D71" s="19"/>
      <c r="E71" s="19"/>
      <c r="F71" s="19"/>
      <c r="G71" s="19"/>
      <c r="H71" s="128"/>
      <c r="I71" s="19"/>
      <c r="J71" s="128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31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</row>
    <row r="72" spans="1:64">
      <c r="A72" s="18"/>
      <c r="B72" s="95" t="s">
        <v>16</v>
      </c>
      <c r="C72" s="65" t="s">
        <v>54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31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64">
      <c r="A73" s="18"/>
      <c r="B73" s="94" t="s">
        <v>17</v>
      </c>
      <c r="C73" s="65" t="s">
        <v>56</v>
      </c>
      <c r="D73" s="20"/>
      <c r="E73" s="20"/>
      <c r="F73" s="20"/>
      <c r="G73" s="20"/>
      <c r="H73" s="20"/>
      <c r="I73" s="20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31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</row>
    <row r="74" spans="1:64">
      <c r="A74" s="18"/>
      <c r="B74" s="96">
        <v>2.4990000000000001</v>
      </c>
      <c r="C74" s="65" t="s">
        <v>55</v>
      </c>
      <c r="D74" s="20"/>
      <c r="E74" s="20"/>
      <c r="F74" s="20"/>
      <c r="G74" s="20"/>
      <c r="H74" s="20"/>
      <c r="I74" s="20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31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</row>
    <row r="75" spans="1:64">
      <c r="A75" s="18"/>
      <c r="B75" s="65"/>
      <c r="C75" s="65"/>
      <c r="D75" s="20"/>
      <c r="E75" s="20"/>
      <c r="F75" s="20"/>
      <c r="G75" s="20"/>
      <c r="H75" s="20"/>
      <c r="I75" s="20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31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</row>
    <row r="76" spans="1:64">
      <c r="A76" s="132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31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64">
      <c r="A77" s="40"/>
      <c r="B77" s="41"/>
      <c r="C77" s="41"/>
      <c r="D77" s="134"/>
      <c r="E77" s="135"/>
      <c r="F77" s="139"/>
      <c r="G77" s="139"/>
      <c r="H77" s="41"/>
      <c r="I77" s="136"/>
      <c r="J77" s="41"/>
      <c r="K77" s="41"/>
      <c r="L77" s="41"/>
      <c r="M77" s="41"/>
      <c r="N77" s="134"/>
      <c r="O77" s="41"/>
      <c r="P77" s="41"/>
      <c r="Q77" s="39"/>
      <c r="R77" s="39"/>
      <c r="S77" s="39"/>
      <c r="T77" s="39"/>
      <c r="U77" s="39"/>
      <c r="V77" s="39"/>
      <c r="W77" s="138" t="s">
        <v>81</v>
      </c>
      <c r="X77" s="31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</row>
    <row r="78" spans="1:64">
      <c r="A78" s="72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137"/>
      <c r="X78" s="31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</row>
    <row r="79" spans="1:64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103" t="s">
        <v>69</v>
      </c>
      <c r="X79" s="33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64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64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64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64">
      <c r="A83" s="29"/>
      <c r="B83" s="29"/>
      <c r="C83" s="29"/>
      <c r="D83" s="29"/>
      <c r="E83" s="29"/>
      <c r="F83" s="29"/>
      <c r="G83" s="29"/>
      <c r="H83" s="29" t="s">
        <v>64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</row>
    <row r="84" spans="1:64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</row>
    <row r="85" spans="1:64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</row>
    <row r="86" spans="1:64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</row>
    <row r="87" spans="1:64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</row>
    <row r="88" spans="1:64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64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64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</row>
    <row r="91" spans="1:64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64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</row>
    <row r="93" spans="1:64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</row>
    <row r="94" spans="1:64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64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</row>
    <row r="96" spans="1:64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</row>
    <row r="97" spans="1:64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</row>
    <row r="98" spans="1:64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</row>
    <row r="99" spans="1:64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64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64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64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64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64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64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64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64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64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64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64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</row>
    <row r="111" spans="1:64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</row>
    <row r="112" spans="1:64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64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64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</row>
    <row r="115" spans="1:64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1:64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64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</row>
    <row r="118" spans="1:64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64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</row>
    <row r="120" spans="1:64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</row>
    <row r="121" spans="1:64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</row>
    <row r="122" spans="1:64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64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</row>
    <row r="124" spans="1:64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64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</row>
    <row r="126" spans="1:64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64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</row>
    <row r="128" spans="1:64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64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</row>
    <row r="130" spans="1:64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64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</row>
    <row r="132" spans="1:64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</row>
    <row r="133" spans="1:64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</row>
    <row r="134" spans="1:64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</row>
    <row r="135" spans="1:64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</row>
    <row r="136" spans="1:64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64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</row>
    <row r="138" spans="1:64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</row>
    <row r="139" spans="1:64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</row>
    <row r="140" spans="1:64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64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</row>
    <row r="142" spans="1:64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64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</row>
    <row r="144" spans="1:64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</row>
    <row r="145" spans="1:64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</row>
    <row r="146" spans="1:64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64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</row>
    <row r="148" spans="1:64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64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</row>
    <row r="150" spans="1:64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</sheetData>
  <sheetProtection password="C742" sheet="1" objects="1" scenarios="1"/>
  <mergeCells count="37">
    <mergeCell ref="D2:G2"/>
    <mergeCell ref="L2:O2"/>
    <mergeCell ref="J5:J6"/>
    <mergeCell ref="J14:J15"/>
    <mergeCell ref="C3:H3"/>
    <mergeCell ref="C12:H12"/>
    <mergeCell ref="B57:B58"/>
    <mergeCell ref="F57:F58"/>
    <mergeCell ref="C57:D57"/>
    <mergeCell ref="G57:H57"/>
    <mergeCell ref="M22:O25"/>
    <mergeCell ref="B30:B31"/>
    <mergeCell ref="B39:B40"/>
    <mergeCell ref="J50:J51"/>
    <mergeCell ref="B48:B49"/>
    <mergeCell ref="J23:J24"/>
    <mergeCell ref="J32:J33"/>
    <mergeCell ref="J41:J42"/>
    <mergeCell ref="C30:H30"/>
    <mergeCell ref="C39:H39"/>
    <mergeCell ref="C48:H48"/>
    <mergeCell ref="B21:B22"/>
    <mergeCell ref="H64:H65"/>
    <mergeCell ref="D64:D65"/>
    <mergeCell ref="G64:G65"/>
    <mergeCell ref="C64:C65"/>
    <mergeCell ref="T33:T37"/>
    <mergeCell ref="U33:V37"/>
    <mergeCell ref="T31:T32"/>
    <mergeCell ref="B3:B4"/>
    <mergeCell ref="T15:V30"/>
    <mergeCell ref="T14:V14"/>
    <mergeCell ref="T11:V13"/>
    <mergeCell ref="B12:B13"/>
    <mergeCell ref="C21:H21"/>
    <mergeCell ref="M20:O21"/>
    <mergeCell ref="V31:V32"/>
  </mergeCells>
  <phoneticPr fontId="58" type="noConversion"/>
  <conditionalFormatting sqref="J14:J15">
    <cfRule type="cellIs" dxfId="11" priority="6" operator="lessThan">
      <formula>2.5</formula>
    </cfRule>
  </conditionalFormatting>
  <conditionalFormatting sqref="J23:J24">
    <cfRule type="cellIs" dxfId="10" priority="5" operator="lessThan">
      <formula>2.5</formula>
    </cfRule>
  </conditionalFormatting>
  <conditionalFormatting sqref="J5:J6">
    <cfRule type="cellIs" dxfId="9" priority="4" operator="lessThan">
      <formula>2.5</formula>
    </cfRule>
  </conditionalFormatting>
  <conditionalFormatting sqref="J32:J33">
    <cfRule type="cellIs" dxfId="8" priority="3" operator="lessThan">
      <formula>2.5</formula>
    </cfRule>
  </conditionalFormatting>
  <conditionalFormatting sqref="J41:J42">
    <cfRule type="cellIs" dxfId="7" priority="2" operator="lessThan">
      <formula>2.5</formula>
    </cfRule>
  </conditionalFormatting>
  <conditionalFormatting sqref="J50:J51">
    <cfRule type="cellIs" dxfId="6" priority="1" operator="lessThan">
      <formula>2.5</formula>
    </cfRule>
  </conditionalFormatting>
  <pageMargins left="0.75" right="0.75" top="1" bottom="1" header="0.5" footer="0.5"/>
  <pageSetup scale="52" fitToWidth="4" fitToHeight="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Ruler="0" workbookViewId="0">
      <selection activeCell="A315" sqref="A315"/>
    </sheetView>
  </sheetViews>
  <sheetFormatPr baseColWidth="10" defaultRowHeight="15" x14ac:dyDescent="0"/>
  <cols>
    <col min="2" max="2" width="12.5" customWidth="1"/>
    <col min="3" max="3" width="11" customWidth="1"/>
  </cols>
  <sheetData>
    <row r="1" spans="1:10">
      <c r="A1" s="2"/>
      <c r="B1" s="3"/>
      <c r="C1" s="3"/>
      <c r="D1" s="4"/>
      <c r="E1" s="197" t="s">
        <v>67</v>
      </c>
      <c r="F1" s="198"/>
      <c r="G1" s="198"/>
      <c r="H1" s="198"/>
      <c r="I1" s="198"/>
      <c r="J1" s="199"/>
    </row>
    <row r="2" spans="1:10">
      <c r="A2" s="5"/>
      <c r="B2" s="196" t="s">
        <v>15</v>
      </c>
      <c r="C2" s="196"/>
      <c r="D2" s="6"/>
      <c r="E2" s="200"/>
      <c r="F2" s="201"/>
      <c r="G2" s="201"/>
      <c r="H2" s="201"/>
      <c r="I2" s="201"/>
      <c r="J2" s="202"/>
    </row>
    <row r="3" spans="1:10">
      <c r="A3" s="5"/>
      <c r="B3" s="35" t="s">
        <v>3</v>
      </c>
      <c r="C3" s="36">
        <v>4</v>
      </c>
      <c r="D3" s="6"/>
      <c r="E3" s="200"/>
      <c r="F3" s="201"/>
      <c r="G3" s="201"/>
      <c r="H3" s="201"/>
      <c r="I3" s="201"/>
      <c r="J3" s="202"/>
    </row>
    <row r="4" spans="1:10">
      <c r="A4" s="5"/>
      <c r="B4" s="37" t="s">
        <v>4</v>
      </c>
      <c r="C4" s="38">
        <v>3.7</v>
      </c>
      <c r="D4" s="6"/>
      <c r="E4" s="200"/>
      <c r="F4" s="201"/>
      <c r="G4" s="201"/>
      <c r="H4" s="201"/>
      <c r="I4" s="201"/>
      <c r="J4" s="202"/>
    </row>
    <row r="5" spans="1:10">
      <c r="A5" s="5"/>
      <c r="B5" s="37" t="s">
        <v>5</v>
      </c>
      <c r="C5" s="38">
        <v>3.3</v>
      </c>
      <c r="D5" s="6"/>
      <c r="E5" s="200"/>
      <c r="F5" s="201"/>
      <c r="G5" s="201"/>
      <c r="H5" s="201"/>
      <c r="I5" s="201"/>
      <c r="J5" s="202"/>
    </row>
    <row r="6" spans="1:10">
      <c r="A6" s="5"/>
      <c r="B6" s="37" t="s">
        <v>6</v>
      </c>
      <c r="C6" s="38">
        <v>3</v>
      </c>
      <c r="D6" s="6"/>
      <c r="E6" s="200"/>
      <c r="F6" s="201"/>
      <c r="G6" s="201"/>
      <c r="H6" s="201"/>
      <c r="I6" s="201"/>
      <c r="J6" s="202"/>
    </row>
    <row r="7" spans="1:10">
      <c r="A7" s="5"/>
      <c r="B7" s="37" t="s">
        <v>7</v>
      </c>
      <c r="C7" s="38">
        <v>2.7</v>
      </c>
      <c r="D7" s="6"/>
      <c r="E7" s="200"/>
      <c r="F7" s="201"/>
      <c r="G7" s="201"/>
      <c r="H7" s="201"/>
      <c r="I7" s="201"/>
      <c r="J7" s="202"/>
    </row>
    <row r="8" spans="1:10">
      <c r="A8" s="5"/>
      <c r="B8" s="37" t="s">
        <v>7</v>
      </c>
      <c r="C8" s="38">
        <v>2.7</v>
      </c>
      <c r="D8" s="6"/>
      <c r="E8" s="200"/>
      <c r="F8" s="201"/>
      <c r="G8" s="201"/>
      <c r="H8" s="201"/>
      <c r="I8" s="201"/>
      <c r="J8" s="202"/>
    </row>
    <row r="9" spans="1:10">
      <c r="A9" s="5"/>
      <c r="B9" s="37" t="s">
        <v>8</v>
      </c>
      <c r="C9" s="38">
        <v>2.2999999999999998</v>
      </c>
      <c r="D9" s="6"/>
      <c r="E9" s="200"/>
      <c r="F9" s="201"/>
      <c r="G9" s="201"/>
      <c r="H9" s="201"/>
      <c r="I9" s="201"/>
      <c r="J9" s="202"/>
    </row>
    <row r="10" spans="1:10">
      <c r="A10" s="5"/>
      <c r="B10" s="37" t="s">
        <v>10</v>
      </c>
      <c r="C10" s="38">
        <v>2</v>
      </c>
      <c r="D10" s="6"/>
      <c r="E10" s="200"/>
      <c r="F10" s="201"/>
      <c r="G10" s="201"/>
      <c r="H10" s="201"/>
      <c r="I10" s="201"/>
      <c r="J10" s="202"/>
    </row>
    <row r="11" spans="1:10">
      <c r="A11" s="5"/>
      <c r="B11" s="37" t="s">
        <v>9</v>
      </c>
      <c r="C11" s="38">
        <v>1.7</v>
      </c>
      <c r="D11" s="6"/>
      <c r="E11" s="200"/>
      <c r="F11" s="201"/>
      <c r="G11" s="201"/>
      <c r="H11" s="201"/>
      <c r="I11" s="201"/>
      <c r="J11" s="202"/>
    </row>
    <row r="12" spans="1:10">
      <c r="A12" s="5"/>
      <c r="B12" s="37" t="s">
        <v>11</v>
      </c>
      <c r="C12" s="38">
        <v>1</v>
      </c>
      <c r="D12" s="6"/>
      <c r="E12" s="200"/>
      <c r="F12" s="201"/>
      <c r="G12" s="201"/>
      <c r="H12" s="201"/>
      <c r="I12" s="201"/>
      <c r="J12" s="202"/>
    </row>
    <row r="13" spans="1:10">
      <c r="A13" s="5"/>
      <c r="B13" s="37" t="s">
        <v>12</v>
      </c>
      <c r="C13" s="38">
        <v>1</v>
      </c>
      <c r="D13" s="6"/>
      <c r="E13" s="200"/>
      <c r="F13" s="201"/>
      <c r="G13" s="201"/>
      <c r="H13" s="201"/>
      <c r="I13" s="201"/>
      <c r="J13" s="202"/>
    </row>
    <row r="14" spans="1:10">
      <c r="A14" s="5"/>
      <c r="B14" s="37" t="s">
        <v>13</v>
      </c>
      <c r="C14" s="38">
        <v>0</v>
      </c>
      <c r="D14" s="6"/>
      <c r="E14" s="200"/>
      <c r="F14" s="201"/>
      <c r="G14" s="201"/>
      <c r="H14" s="201"/>
      <c r="I14" s="201"/>
      <c r="J14" s="202"/>
    </row>
    <row r="15" spans="1:10">
      <c r="A15" s="8"/>
      <c r="B15" s="37" t="s">
        <v>14</v>
      </c>
      <c r="C15" s="38">
        <v>0</v>
      </c>
      <c r="D15" s="9"/>
      <c r="E15" s="203"/>
      <c r="F15" s="204"/>
      <c r="G15" s="204"/>
      <c r="H15" s="204"/>
      <c r="I15" s="204"/>
      <c r="J15" s="205"/>
    </row>
    <row r="16" spans="1:10">
      <c r="A16" s="34"/>
      <c r="B16" s="34"/>
      <c r="C16" s="34"/>
      <c r="D16" s="34"/>
      <c r="E16" s="34"/>
      <c r="F16" s="34"/>
      <c r="G16" s="34"/>
      <c r="H16" s="34"/>
      <c r="I16" s="34"/>
      <c r="J16" s="34"/>
    </row>
  </sheetData>
  <sheetProtection password="C742" sheet="1" objects="1" scenarios="1"/>
  <mergeCells count="2">
    <mergeCell ref="B2:C2"/>
    <mergeCell ref="E1:J15"/>
  </mergeCells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Ruler="0" workbookViewId="0">
      <selection activeCell="A411" sqref="A411"/>
    </sheetView>
  </sheetViews>
  <sheetFormatPr baseColWidth="10" defaultRowHeight="15" x14ac:dyDescent="0"/>
  <sheetData>
    <row r="1" spans="1:10">
      <c r="A1" s="2"/>
      <c r="B1" s="3"/>
      <c r="C1" s="3"/>
      <c r="D1" s="4"/>
      <c r="E1" s="197" t="s">
        <v>78</v>
      </c>
      <c r="F1" s="198"/>
      <c r="G1" s="198"/>
      <c r="H1" s="198"/>
      <c r="I1" s="198"/>
      <c r="J1" s="199"/>
    </row>
    <row r="2" spans="1:10">
      <c r="A2" s="5"/>
      <c r="B2" s="196" t="s">
        <v>79</v>
      </c>
      <c r="C2" s="196"/>
      <c r="D2" s="6"/>
      <c r="E2" s="200"/>
      <c r="F2" s="201"/>
      <c r="G2" s="201"/>
      <c r="H2" s="201"/>
      <c r="I2" s="201"/>
      <c r="J2" s="202"/>
    </row>
    <row r="3" spans="1:10">
      <c r="A3" s="5"/>
      <c r="B3" s="206">
        <v>92</v>
      </c>
      <c r="C3" s="207"/>
      <c r="D3" s="6"/>
      <c r="E3" s="200"/>
      <c r="F3" s="201"/>
      <c r="G3" s="201"/>
      <c r="H3" s="201"/>
      <c r="I3" s="201"/>
      <c r="J3" s="202"/>
    </row>
    <row r="4" spans="1:10">
      <c r="A4" s="5"/>
      <c r="B4" s="208"/>
      <c r="C4" s="209"/>
      <c r="D4" s="6"/>
      <c r="E4" s="200"/>
      <c r="F4" s="201"/>
      <c r="G4" s="201"/>
      <c r="H4" s="201"/>
      <c r="I4" s="201"/>
      <c r="J4" s="202"/>
    </row>
    <row r="5" spans="1:10">
      <c r="A5" s="5"/>
      <c r="B5" s="208"/>
      <c r="C5" s="209"/>
      <c r="D5" s="6"/>
      <c r="E5" s="200"/>
      <c r="F5" s="201"/>
      <c r="G5" s="201"/>
      <c r="H5" s="201"/>
      <c r="I5" s="201"/>
      <c r="J5" s="202"/>
    </row>
    <row r="6" spans="1:10">
      <c r="A6" s="5"/>
      <c r="B6" s="208"/>
      <c r="C6" s="209"/>
      <c r="D6" s="6"/>
      <c r="E6" s="200"/>
      <c r="F6" s="201"/>
      <c r="G6" s="201"/>
      <c r="H6" s="201"/>
      <c r="I6" s="201"/>
      <c r="J6" s="202"/>
    </row>
    <row r="7" spans="1:10">
      <c r="A7" s="5"/>
      <c r="B7" s="208"/>
      <c r="C7" s="209"/>
      <c r="D7" s="6"/>
      <c r="E7" s="200"/>
      <c r="F7" s="201"/>
      <c r="G7" s="201"/>
      <c r="H7" s="201"/>
      <c r="I7" s="201"/>
      <c r="J7" s="202"/>
    </row>
    <row r="8" spans="1:10">
      <c r="A8" s="5"/>
      <c r="B8" s="208"/>
      <c r="C8" s="209"/>
      <c r="D8" s="6"/>
      <c r="E8" s="200"/>
      <c r="F8" s="201"/>
      <c r="G8" s="201"/>
      <c r="H8" s="201"/>
      <c r="I8" s="201"/>
      <c r="J8" s="202"/>
    </row>
    <row r="9" spans="1:10">
      <c r="A9" s="5"/>
      <c r="B9" s="208"/>
      <c r="C9" s="209"/>
      <c r="D9" s="6"/>
      <c r="E9" s="200"/>
      <c r="F9" s="201"/>
      <c r="G9" s="201"/>
      <c r="H9" s="201"/>
      <c r="I9" s="201"/>
      <c r="J9" s="202"/>
    </row>
    <row r="10" spans="1:10">
      <c r="A10" s="5"/>
      <c r="B10" s="208"/>
      <c r="C10" s="209"/>
      <c r="D10" s="6"/>
      <c r="E10" s="200"/>
      <c r="F10" s="201"/>
      <c r="G10" s="201"/>
      <c r="H10" s="201"/>
      <c r="I10" s="201"/>
      <c r="J10" s="202"/>
    </row>
    <row r="11" spans="1:10">
      <c r="A11" s="5"/>
      <c r="B11" s="210"/>
      <c r="C11" s="211"/>
      <c r="D11" s="6"/>
      <c r="E11" s="200"/>
      <c r="F11" s="201"/>
      <c r="G11" s="201"/>
      <c r="H11" s="201"/>
      <c r="I11" s="201"/>
      <c r="J11" s="202"/>
    </row>
    <row r="12" spans="1:10">
      <c r="A12" s="5"/>
      <c r="B12" s="143"/>
      <c r="C12" s="143"/>
      <c r="D12" s="6"/>
      <c r="E12" s="200"/>
      <c r="F12" s="201"/>
      <c r="G12" s="201"/>
      <c r="H12" s="201"/>
      <c r="I12" s="201"/>
      <c r="J12" s="202"/>
    </row>
    <row r="13" spans="1:10">
      <c r="A13" s="5"/>
      <c r="B13" s="142"/>
      <c r="C13" s="142"/>
      <c r="D13" s="6"/>
      <c r="E13" s="200"/>
      <c r="F13" s="201"/>
      <c r="G13" s="201"/>
      <c r="H13" s="201"/>
      <c r="I13" s="201"/>
      <c r="J13" s="202"/>
    </row>
    <row r="14" spans="1:10">
      <c r="A14" s="5"/>
      <c r="B14" s="142"/>
      <c r="C14" s="142"/>
      <c r="D14" s="6"/>
      <c r="E14" s="200"/>
      <c r="F14" s="201"/>
      <c r="G14" s="201"/>
      <c r="H14" s="201"/>
      <c r="I14" s="201"/>
      <c r="J14" s="202"/>
    </row>
    <row r="15" spans="1:10">
      <c r="A15" s="8"/>
      <c r="B15" s="144"/>
      <c r="C15" s="144"/>
      <c r="D15" s="9"/>
      <c r="E15" s="203"/>
      <c r="F15" s="204"/>
      <c r="G15" s="204"/>
      <c r="H15" s="204"/>
      <c r="I15" s="204"/>
      <c r="J15" s="205"/>
    </row>
    <row r="16" spans="1:10">
      <c r="A16" s="34"/>
      <c r="B16" s="34"/>
      <c r="C16" s="34"/>
      <c r="D16" s="34"/>
      <c r="E16" s="34"/>
      <c r="F16" s="34"/>
      <c r="G16" s="34"/>
      <c r="H16" s="34"/>
      <c r="I16" s="34"/>
      <c r="J16" s="34"/>
    </row>
  </sheetData>
  <sheetProtection password="C742" sheet="1" objects="1" scenarios="1"/>
  <mergeCells count="3">
    <mergeCell ref="E1:J15"/>
    <mergeCell ref="B2:C2"/>
    <mergeCell ref="B3:C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uler="0" workbookViewId="0">
      <selection activeCell="G214" sqref="G214"/>
    </sheetView>
  </sheetViews>
  <sheetFormatPr baseColWidth="10" defaultRowHeight="15" x14ac:dyDescent="0"/>
  <sheetData>
    <row r="1" spans="1:9">
      <c r="A1" s="212" t="s">
        <v>68</v>
      </c>
      <c r="B1" s="213"/>
      <c r="C1" s="213"/>
      <c r="D1" s="213"/>
      <c r="E1" s="214"/>
      <c r="F1" s="52"/>
      <c r="G1" s="51"/>
      <c r="H1" s="51"/>
      <c r="I1" s="53"/>
    </row>
    <row r="2" spans="1:9">
      <c r="A2" s="215"/>
      <c r="B2" s="216"/>
      <c r="C2" s="216"/>
      <c r="D2" s="216"/>
      <c r="E2" s="217"/>
      <c r="F2" s="52"/>
      <c r="G2" s="51"/>
      <c r="H2" s="51"/>
      <c r="I2" s="53"/>
    </row>
    <row r="3" spans="1:9">
      <c r="A3" s="215"/>
      <c r="B3" s="216"/>
      <c r="C3" s="216"/>
      <c r="D3" s="216"/>
      <c r="E3" s="217"/>
      <c r="F3" s="52"/>
      <c r="G3" s="51"/>
      <c r="H3" s="51"/>
      <c r="I3" s="53"/>
    </row>
    <row r="4" spans="1:9">
      <c r="A4" s="215"/>
      <c r="B4" s="216"/>
      <c r="C4" s="216"/>
      <c r="D4" s="216"/>
      <c r="E4" s="217"/>
      <c r="F4" s="52"/>
      <c r="G4" s="51"/>
      <c r="H4" s="51"/>
      <c r="I4" s="53"/>
    </row>
    <row r="5" spans="1:9">
      <c r="A5" s="218" t="s">
        <v>31</v>
      </c>
      <c r="B5" s="219"/>
      <c r="C5" s="219"/>
      <c r="D5" s="219"/>
      <c r="E5" s="220"/>
      <c r="F5" s="52"/>
      <c r="G5" s="51"/>
      <c r="H5" s="51"/>
      <c r="I5" s="53"/>
    </row>
    <row r="6" spans="1:9">
      <c r="A6" s="218"/>
      <c r="B6" s="219"/>
      <c r="C6" s="219"/>
      <c r="D6" s="219"/>
      <c r="E6" s="220"/>
      <c r="F6" s="52"/>
      <c r="G6" s="51"/>
      <c r="H6" s="51"/>
      <c r="I6" s="53"/>
    </row>
    <row r="7" spans="1:9">
      <c r="A7" s="221"/>
      <c r="B7" s="222"/>
      <c r="C7" s="222"/>
      <c r="D7" s="222"/>
      <c r="E7" s="223"/>
      <c r="F7" s="52"/>
      <c r="G7" s="51"/>
      <c r="H7" s="51"/>
      <c r="I7" s="53"/>
    </row>
    <row r="8" spans="1:9">
      <c r="A8" s="51"/>
      <c r="B8" s="51"/>
      <c r="C8" s="51"/>
      <c r="D8" s="51"/>
      <c r="E8" s="51"/>
      <c r="F8" s="51"/>
      <c r="G8" s="51"/>
      <c r="H8" s="51"/>
      <c r="I8" s="53"/>
    </row>
    <row r="9" spans="1:9">
      <c r="A9" s="224" t="s">
        <v>50</v>
      </c>
      <c r="B9" s="225"/>
      <c r="C9" s="225"/>
      <c r="D9" s="225"/>
      <c r="E9" s="225"/>
      <c r="F9" s="225"/>
      <c r="G9" s="225"/>
      <c r="H9" s="225"/>
      <c r="I9" s="226"/>
    </row>
    <row r="10" spans="1:9">
      <c r="A10" s="225"/>
      <c r="B10" s="225"/>
      <c r="C10" s="225"/>
      <c r="D10" s="225"/>
      <c r="E10" s="225"/>
      <c r="F10" s="225"/>
      <c r="G10" s="225"/>
      <c r="H10" s="225"/>
      <c r="I10" s="226"/>
    </row>
    <row r="11" spans="1:9">
      <c r="A11" s="51"/>
      <c r="B11" s="51"/>
      <c r="C11" s="51"/>
      <c r="D11" s="51"/>
      <c r="E11" s="51"/>
      <c r="F11" s="51"/>
      <c r="G11" s="51"/>
      <c r="H11" s="51"/>
      <c r="I11" s="53"/>
    </row>
    <row r="12" spans="1:9" ht="20">
      <c r="A12" s="227" t="s">
        <v>49</v>
      </c>
      <c r="B12" s="228"/>
      <c r="C12" s="228"/>
      <c r="D12" s="228"/>
      <c r="E12" s="228"/>
      <c r="F12" s="228"/>
      <c r="G12" s="228"/>
      <c r="H12" s="228"/>
      <c r="I12" s="229"/>
    </row>
    <row r="13" spans="1:9">
      <c r="A13" s="51"/>
      <c r="B13" s="51"/>
      <c r="C13" s="51"/>
      <c r="D13" s="51"/>
      <c r="E13" s="51"/>
      <c r="F13" s="51"/>
      <c r="G13" s="51"/>
      <c r="H13" s="51"/>
      <c r="I13" s="53"/>
    </row>
    <row r="14" spans="1:9">
      <c r="A14" s="51">
        <v>1</v>
      </c>
      <c r="B14" s="51" t="s">
        <v>48</v>
      </c>
      <c r="C14" s="51"/>
      <c r="D14" s="51"/>
      <c r="E14" s="51"/>
      <c r="F14" s="51"/>
      <c r="G14" s="51"/>
      <c r="H14" s="51"/>
      <c r="I14" s="53"/>
    </row>
    <row r="15" spans="1:9">
      <c r="A15" s="51">
        <v>2</v>
      </c>
      <c r="B15" s="51" t="s">
        <v>47</v>
      </c>
      <c r="C15" s="51"/>
      <c r="D15" s="51"/>
      <c r="E15" s="51"/>
      <c r="F15" s="51"/>
      <c r="G15" s="51"/>
      <c r="H15" s="51"/>
      <c r="I15" s="53"/>
    </row>
    <row r="16" spans="1:9">
      <c r="A16" s="51">
        <v>3</v>
      </c>
      <c r="B16" s="51" t="s">
        <v>45</v>
      </c>
      <c r="C16" s="51"/>
      <c r="D16" s="51"/>
      <c r="E16" s="51"/>
      <c r="F16" s="51"/>
      <c r="G16" s="51"/>
      <c r="H16" s="51"/>
      <c r="I16" s="53"/>
    </row>
    <row r="17" spans="1:9">
      <c r="A17" s="51">
        <v>4</v>
      </c>
      <c r="B17" s="51" t="s">
        <v>43</v>
      </c>
      <c r="C17" s="51"/>
      <c r="D17" s="51"/>
      <c r="E17" s="51"/>
      <c r="F17" s="51"/>
      <c r="G17" s="51"/>
      <c r="H17" s="51"/>
      <c r="I17" s="53"/>
    </row>
    <row r="18" spans="1:9">
      <c r="A18" s="51"/>
      <c r="B18" s="51"/>
      <c r="C18" s="51"/>
      <c r="D18" s="51"/>
      <c r="E18" s="51"/>
      <c r="F18" s="51"/>
      <c r="G18" s="51"/>
      <c r="H18" s="51"/>
      <c r="I18" s="53"/>
    </row>
    <row r="19" spans="1:9">
      <c r="A19" s="127" t="s">
        <v>44</v>
      </c>
      <c r="B19" s="51" t="s">
        <v>46</v>
      </c>
      <c r="C19" s="51"/>
      <c r="D19" s="51"/>
      <c r="E19" s="51"/>
      <c r="F19" s="51"/>
      <c r="G19" s="51"/>
      <c r="H19" s="51"/>
      <c r="I19" s="53"/>
    </row>
    <row r="20" spans="1:9">
      <c r="A20" s="51"/>
      <c r="B20" s="51"/>
      <c r="C20" s="51"/>
      <c r="D20" s="51"/>
      <c r="E20" s="51"/>
      <c r="F20" s="51"/>
      <c r="G20" s="51"/>
      <c r="H20" s="51"/>
      <c r="I20" s="53"/>
    </row>
    <row r="21" spans="1:9">
      <c r="A21" s="60"/>
      <c r="B21" s="60"/>
      <c r="C21" s="60"/>
      <c r="D21" s="60"/>
      <c r="E21" s="60"/>
      <c r="F21" s="60"/>
      <c r="G21" s="60"/>
      <c r="H21" s="60"/>
      <c r="I21" s="61"/>
    </row>
  </sheetData>
  <sheetProtection password="C742" sheet="1" objects="1" scenarios="1"/>
  <mergeCells count="4">
    <mergeCell ref="A1:E4"/>
    <mergeCell ref="A5:E7"/>
    <mergeCell ref="A9:I10"/>
    <mergeCell ref="A12:I1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showRuler="0" workbookViewId="0">
      <selection activeCell="I151" sqref="I151"/>
    </sheetView>
  </sheetViews>
  <sheetFormatPr baseColWidth="10" defaultRowHeight="15" x14ac:dyDescent="0"/>
  <sheetData>
    <row r="1" spans="1:13" ht="36">
      <c r="A1" s="230" t="s">
        <v>66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20">
      <c r="A2" s="231" t="s">
        <v>25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6" customHeight="1">
      <c r="A3" s="233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8" customHeight="1">
      <c r="A4" s="233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</sheetData>
  <sheetProtection password="C742" sheet="1" objects="1" scenarios="1"/>
  <mergeCells count="4">
    <mergeCell ref="A1:M1"/>
    <mergeCell ref="A2:M2"/>
    <mergeCell ref="A4:M4"/>
    <mergeCell ref="A3:M3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GPA calculator</vt:lpstr>
      <vt:lpstr>LetNum</vt:lpstr>
      <vt:lpstr>Credit Requirement </vt:lpstr>
      <vt:lpstr>passwords</vt:lpstr>
      <vt:lpstr>acad. standing</vt:lpstr>
    </vt:vector>
  </TitlesOfParts>
  <Manager>S.O.C.</Manager>
  <Company>The Alien Pebble</Company>
  <LinksUpToDate>false</LinksUpToDate>
  <SharedDoc>false</SharedDoc>
  <HyperlinkBase>http://thealienpebble.com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Law School GPA Calculator</dc:title>
  <dc:subject> </dc:subject>
  <dc:creator>Writer | Of thealienpebble.com</dc:creator>
  <cp:keywords>Law School Cumulative Grade Point Average Calculator</cp:keywords>
  <dc:description>Share and share alike. I have uploaded this file, free to my knowledge, of any virus or bug. However, I make no guarantee as to the effect of this file on any device on which it is deployed, downloaded or otherwise accessed. Use at your own risk.</dc:description>
  <cp:lastModifiedBy>SHAWN C</cp:lastModifiedBy>
  <cp:lastPrinted>2012-05-30T15:39:28Z</cp:lastPrinted>
  <dcterms:created xsi:type="dcterms:W3CDTF">2010-12-25T07:10:13Z</dcterms:created>
  <dcterms:modified xsi:type="dcterms:W3CDTF">2014-09-08T19:05:00Z</dcterms:modified>
  <cp:category>Ver. 5.3b</cp:category>
</cp:coreProperties>
</file>